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im_v2\Desktop\SW\"/>
    </mc:Choice>
  </mc:AlternateContent>
  <bookViews>
    <workbookView xWindow="360" yWindow="60" windowWidth="5715" windowHeight="5415" tabRatio="687" firstSheet="1" activeTab="13"/>
  </bookViews>
  <sheets>
    <sheet name="Introduction" sheetId="9" r:id="rId1"/>
    <sheet name="1841" sheetId="1" r:id="rId2"/>
    <sheet name="1851" sheetId="2" r:id="rId3"/>
    <sheet name="1861" sheetId="3" r:id="rId4"/>
    <sheet name="1871" sheetId="4" r:id="rId5"/>
    <sheet name="1881" sheetId="6" r:id="rId6"/>
    <sheet name="1891" sheetId="5" r:id="rId7"/>
    <sheet name="1901" sheetId="7" r:id="rId8"/>
    <sheet name="1911" sheetId="8" r:id="rId9"/>
    <sheet name="Graves" sheetId="13" r:id="rId10"/>
    <sheet name="Insciptions" sheetId="15" r:id="rId11"/>
    <sheet name="BurialReg" sheetId="12" r:id="rId12"/>
    <sheet name="Clergy" sheetId="11" r:id="rId13"/>
    <sheet name="MarriageReg" sheetId="16" r:id="rId14"/>
  </sheets>
  <definedNames>
    <definedName name="_xlnm._FilterDatabase" localSheetId="1" hidden="1">'1841'!$A$1:$P$297</definedName>
    <definedName name="_xlnm._FilterDatabase" localSheetId="2" hidden="1">'1851'!$A$1:$P$341</definedName>
    <definedName name="_xlnm._FilterDatabase" localSheetId="3" hidden="1">'1861'!$A$1:$P$341</definedName>
    <definedName name="_xlnm._FilterDatabase" localSheetId="4" hidden="1">'1871'!$A$1:$P$309</definedName>
    <definedName name="_xlnm._FilterDatabase" localSheetId="5" hidden="1">'1881'!$A$1:$P$334</definedName>
    <definedName name="_xlnm._FilterDatabase" localSheetId="6" hidden="1">'1891'!$A$1:$R$316</definedName>
    <definedName name="_xlnm._FilterDatabase" localSheetId="7" hidden="1">'1901'!$A$1:$Q$287</definedName>
    <definedName name="_xlnm._FilterDatabase" localSheetId="8" hidden="1">'1911'!$A$1:$Y$254</definedName>
    <definedName name="_xlnm._FilterDatabase" localSheetId="11" hidden="1">BurialReg!$A$1:$P$664</definedName>
    <definedName name="_xlnm._FilterDatabase" localSheetId="9" hidden="1">Graves!$A$1:$K$321</definedName>
    <definedName name="_xlnm._FilterDatabase" localSheetId="13" hidden="1">MarriageReg!$A$1:$AE$172</definedName>
    <definedName name="_xlnm.Print_Titles" localSheetId="11">BurialReg!$1:$1</definedName>
  </definedNames>
  <calcPr calcId="152511"/>
</workbook>
</file>

<file path=xl/calcChain.xml><?xml version="1.0" encoding="utf-8"?>
<calcChain xmlns="http://schemas.openxmlformats.org/spreadsheetml/2006/main">
  <c r="R8" i="16" l="1"/>
  <c r="R7" i="16"/>
  <c r="R6" i="16"/>
  <c r="R5" i="16"/>
  <c r="R4" i="16"/>
  <c r="R3" i="16"/>
  <c r="R2" i="16"/>
  <c r="H8" i="16"/>
  <c r="H7" i="16"/>
  <c r="H6" i="16"/>
  <c r="H5" i="16"/>
  <c r="H4" i="16"/>
  <c r="H3" i="16"/>
  <c r="H2" i="16"/>
  <c r="K33" i="12" l="1"/>
  <c r="K36" i="12"/>
  <c r="K39" i="12"/>
  <c r="K46" i="12"/>
  <c r="K61" i="12"/>
  <c r="K73" i="12"/>
  <c r="K75" i="12"/>
  <c r="K83" i="12"/>
  <c r="K85" i="12"/>
  <c r="K88" i="12"/>
  <c r="K98" i="12"/>
  <c r="K106" i="12"/>
  <c r="K112" i="12"/>
  <c r="K122" i="12"/>
  <c r="K125" i="12"/>
  <c r="K127" i="12"/>
  <c r="K139" i="12"/>
  <c r="K142" i="12"/>
  <c r="K149" i="12"/>
  <c r="K156" i="12"/>
  <c r="K158" i="12"/>
  <c r="K163" i="12"/>
  <c r="K165" i="12"/>
  <c r="K175" i="12"/>
  <c r="K181" i="12"/>
  <c r="K183" i="12"/>
  <c r="K188" i="12"/>
  <c r="K198" i="12"/>
  <c r="K199" i="12"/>
  <c r="K207" i="12"/>
  <c r="K211" i="12"/>
  <c r="K213" i="12"/>
  <c r="K218" i="12"/>
  <c r="K220" i="12"/>
  <c r="K221" i="12"/>
  <c r="K236" i="12"/>
  <c r="K237" i="12"/>
  <c r="K239" i="12"/>
  <c r="K241" i="12"/>
  <c r="K249" i="12"/>
  <c r="K257" i="12"/>
  <c r="K260" i="12"/>
  <c r="K270" i="12"/>
  <c r="K279" i="12"/>
  <c r="K282" i="12"/>
  <c r="K284" i="12"/>
  <c r="K300" i="12"/>
  <c r="K302" i="12"/>
  <c r="K303" i="12"/>
  <c r="K304" i="12"/>
  <c r="K305" i="12"/>
  <c r="K322" i="12"/>
  <c r="K330" i="12"/>
  <c r="K331" i="12"/>
  <c r="K335" i="12"/>
  <c r="K336" i="12"/>
  <c r="K340" i="12"/>
  <c r="K343" i="12"/>
  <c r="K345" i="12"/>
  <c r="K351" i="12"/>
  <c r="K352" i="12"/>
  <c r="K357" i="12"/>
  <c r="K364" i="12"/>
  <c r="K373" i="12"/>
  <c r="K374" i="12"/>
  <c r="K380" i="12"/>
  <c r="K381" i="12"/>
  <c r="K382" i="12"/>
  <c r="K386" i="12"/>
  <c r="K390" i="12"/>
  <c r="K394" i="12"/>
  <c r="K396" i="12"/>
  <c r="K400" i="12"/>
  <c r="K412" i="12"/>
  <c r="K416" i="12"/>
  <c r="K418" i="12"/>
  <c r="K419" i="12"/>
  <c r="K438" i="12"/>
  <c r="K445" i="12"/>
  <c r="K458" i="12"/>
  <c r="K464" i="12"/>
  <c r="K466" i="12"/>
  <c r="K487" i="12"/>
  <c r="K488" i="12"/>
  <c r="K511" i="12"/>
  <c r="K544" i="12"/>
  <c r="K588" i="12"/>
  <c r="K7" i="12"/>
  <c r="K10" i="12"/>
  <c r="K11" i="12"/>
  <c r="K13" i="12"/>
  <c r="K14" i="12"/>
  <c r="J662" i="12" l="1"/>
  <c r="K662" i="12" s="1"/>
  <c r="J663" i="12"/>
  <c r="K663" i="12" s="1"/>
  <c r="J664" i="12"/>
  <c r="K664" i="12" s="1"/>
  <c r="J237" i="12"/>
  <c r="A3" i="9" l="1"/>
  <c r="L20" i="7" l="1"/>
  <c r="M20" i="7" s="1"/>
  <c r="I20" i="7"/>
  <c r="H20" i="7"/>
  <c r="O321" i="13" l="1"/>
  <c r="O320" i="13"/>
  <c r="O319" i="13"/>
  <c r="O318" i="13"/>
  <c r="O317" i="13"/>
  <c r="O316" i="13"/>
  <c r="O315" i="13"/>
  <c r="O314" i="13"/>
  <c r="O313" i="13"/>
  <c r="O312" i="13"/>
  <c r="O311" i="13"/>
  <c r="O310" i="13"/>
  <c r="O309" i="13"/>
  <c r="O308" i="13"/>
  <c r="O307" i="13"/>
  <c r="O306" i="13"/>
  <c r="O305" i="13"/>
  <c r="O304" i="13"/>
  <c r="O303" i="13"/>
  <c r="O302" i="13"/>
  <c r="O301" i="13"/>
  <c r="O300" i="13"/>
  <c r="O299" i="13"/>
  <c r="O298" i="13"/>
  <c r="O297" i="13"/>
  <c r="O296" i="13"/>
  <c r="O295" i="13"/>
  <c r="O294" i="13"/>
  <c r="O293" i="13"/>
  <c r="O292" i="13"/>
  <c r="O291" i="13"/>
  <c r="O290" i="13"/>
  <c r="O289" i="13"/>
  <c r="O288" i="13"/>
  <c r="O287" i="13"/>
  <c r="O286" i="13"/>
  <c r="O285" i="13"/>
  <c r="O284" i="13"/>
  <c r="O283" i="13"/>
  <c r="O282" i="13"/>
  <c r="O281" i="13"/>
  <c r="O280" i="13"/>
  <c r="O279" i="13"/>
  <c r="O278" i="13"/>
  <c r="O277" i="13"/>
  <c r="O276" i="13"/>
  <c r="O275" i="13"/>
  <c r="O274" i="13"/>
  <c r="O273" i="13"/>
  <c r="O272" i="13"/>
  <c r="O271" i="13"/>
  <c r="O270" i="13"/>
  <c r="O269" i="13"/>
  <c r="O268" i="13"/>
  <c r="O267" i="13"/>
  <c r="O266" i="13"/>
  <c r="O265" i="13"/>
  <c r="O264" i="13"/>
  <c r="O263" i="13"/>
  <c r="O262" i="13"/>
  <c r="O261" i="13"/>
  <c r="O260" i="13"/>
  <c r="O259" i="13"/>
  <c r="O258" i="13"/>
  <c r="O257" i="13"/>
  <c r="O256" i="13"/>
  <c r="O255" i="13"/>
  <c r="O254" i="13"/>
  <c r="O253" i="13"/>
  <c r="O252" i="13"/>
  <c r="O251" i="13"/>
  <c r="O250" i="13"/>
  <c r="O249" i="13"/>
  <c r="O248" i="13"/>
  <c r="O247" i="13"/>
  <c r="O246" i="13"/>
  <c r="O245" i="13"/>
  <c r="O244" i="13"/>
  <c r="O243" i="13"/>
  <c r="O242" i="13"/>
  <c r="O241" i="13"/>
  <c r="O240" i="13"/>
  <c r="O239" i="13"/>
  <c r="O238" i="13"/>
  <c r="O237" i="13"/>
  <c r="O236" i="13"/>
  <c r="O235" i="13"/>
  <c r="O234" i="13"/>
  <c r="O233" i="13"/>
  <c r="O232" i="13"/>
  <c r="O231" i="13"/>
  <c r="O230" i="13"/>
  <c r="O229" i="13"/>
  <c r="O228" i="13"/>
  <c r="O227" i="13"/>
  <c r="O226" i="13"/>
  <c r="O225" i="13"/>
  <c r="O224" i="13"/>
  <c r="O223" i="13"/>
  <c r="O222" i="13"/>
  <c r="O221" i="13"/>
  <c r="O220" i="13"/>
  <c r="O219" i="13"/>
  <c r="O218" i="13"/>
  <c r="O217" i="13"/>
  <c r="O216" i="13"/>
  <c r="O215" i="13"/>
  <c r="O214" i="13"/>
  <c r="O213" i="13"/>
  <c r="O212" i="13"/>
  <c r="O211" i="13"/>
  <c r="O210" i="13"/>
  <c r="O209" i="13"/>
  <c r="O208" i="13"/>
  <c r="O207" i="13"/>
  <c r="O206" i="13"/>
  <c r="O205" i="13"/>
  <c r="O204" i="13"/>
  <c r="O203" i="13"/>
  <c r="O202" i="13"/>
  <c r="O201" i="13"/>
  <c r="O200" i="13"/>
  <c r="O199" i="13"/>
  <c r="O198" i="13"/>
  <c r="O197" i="13"/>
  <c r="O196" i="13"/>
  <c r="O195" i="13"/>
  <c r="O194" i="13"/>
  <c r="O193" i="13"/>
  <c r="O192" i="13"/>
  <c r="O191" i="13"/>
  <c r="O190" i="13"/>
  <c r="O189" i="13"/>
  <c r="O188" i="13"/>
  <c r="O187" i="13"/>
  <c r="O186" i="13"/>
  <c r="O185" i="13"/>
  <c r="O184" i="13"/>
  <c r="O183" i="13"/>
  <c r="O182" i="13"/>
  <c r="O181" i="13"/>
  <c r="O180" i="13"/>
  <c r="O179" i="13"/>
  <c r="O178" i="13"/>
  <c r="O177" i="13"/>
  <c r="O176" i="13"/>
  <c r="O175" i="13"/>
  <c r="O174" i="13"/>
  <c r="O173" i="13"/>
  <c r="O172" i="13"/>
  <c r="O171" i="13"/>
  <c r="O170" i="13"/>
  <c r="O169" i="13"/>
  <c r="O168" i="13"/>
  <c r="O167" i="13"/>
  <c r="O166" i="13"/>
  <c r="O165" i="13"/>
  <c r="O164" i="13"/>
  <c r="O163" i="13"/>
  <c r="O162" i="13"/>
  <c r="O161" i="13"/>
  <c r="O160" i="13"/>
  <c r="O159" i="13"/>
  <c r="O158" i="13"/>
  <c r="O157" i="13"/>
  <c r="O156" i="13"/>
  <c r="O155" i="13"/>
  <c r="O154" i="13"/>
  <c r="O153" i="13"/>
  <c r="O152" i="13"/>
  <c r="O151" i="13"/>
  <c r="O150" i="13"/>
  <c r="O149" i="13"/>
  <c r="O148" i="13"/>
  <c r="O147" i="13"/>
  <c r="O146" i="13"/>
  <c r="O145" i="13"/>
  <c r="O144" i="13"/>
  <c r="O143" i="13"/>
  <c r="O142" i="13"/>
  <c r="O141" i="13"/>
  <c r="O140" i="13"/>
  <c r="O139" i="13"/>
  <c r="O138" i="13"/>
  <c r="O137" i="13"/>
  <c r="O136" i="13"/>
  <c r="O135" i="13"/>
  <c r="O134" i="13"/>
  <c r="O133" i="13"/>
  <c r="O132" i="13"/>
  <c r="O131" i="13"/>
  <c r="O130" i="13"/>
  <c r="O129" i="13"/>
  <c r="O128" i="13"/>
  <c r="O127" i="13"/>
  <c r="O126" i="13"/>
  <c r="O125" i="13"/>
  <c r="O124" i="13"/>
  <c r="O123"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H98" i="13"/>
  <c r="O97" i="13"/>
  <c r="O96" i="13"/>
  <c r="O95" i="13"/>
  <c r="O94" i="13"/>
  <c r="O93" i="13"/>
  <c r="O92" i="13"/>
  <c r="O91" i="13"/>
  <c r="O90" i="13"/>
  <c r="O89" i="13"/>
  <c r="O88" i="13"/>
  <c r="O87" i="13"/>
  <c r="O86" i="13"/>
  <c r="O85" i="13"/>
  <c r="O84" i="13"/>
  <c r="O83" i="13"/>
  <c r="O82" i="13"/>
  <c r="O81" i="13"/>
  <c r="O80" i="13"/>
  <c r="O79" i="13"/>
  <c r="O78" i="13"/>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H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O9" i="13"/>
  <c r="O8" i="13"/>
  <c r="O7" i="13"/>
  <c r="O6" i="13"/>
  <c r="O5" i="13"/>
  <c r="O4" i="13"/>
  <c r="O3" i="13"/>
  <c r="O2" i="13"/>
  <c r="J661" i="12" l="1"/>
  <c r="K661" i="12" s="1"/>
  <c r="J660" i="12"/>
  <c r="K660" i="12" s="1"/>
  <c r="J659" i="12"/>
  <c r="K659" i="12" s="1"/>
  <c r="J658" i="12"/>
  <c r="K658" i="12" s="1"/>
  <c r="J657" i="12"/>
  <c r="K657" i="12" s="1"/>
  <c r="J656" i="12"/>
  <c r="K656" i="12" s="1"/>
  <c r="J655" i="12"/>
  <c r="K655" i="12" s="1"/>
  <c r="J654" i="12"/>
  <c r="K654" i="12" s="1"/>
  <c r="J653" i="12"/>
  <c r="J652" i="12"/>
  <c r="K652" i="12" s="1"/>
  <c r="J651" i="12"/>
  <c r="K651" i="12" s="1"/>
  <c r="J650" i="12"/>
  <c r="K650" i="12" s="1"/>
  <c r="J649" i="12"/>
  <c r="K649" i="12" s="1"/>
  <c r="J648" i="12"/>
  <c r="K648" i="12" s="1"/>
  <c r="J647" i="12"/>
  <c r="K647" i="12" s="1"/>
  <c r="J646" i="12"/>
  <c r="K646" i="12" s="1"/>
  <c r="J645" i="12"/>
  <c r="K645" i="12" s="1"/>
  <c r="J644" i="12"/>
  <c r="K644" i="12" s="1"/>
  <c r="J643" i="12"/>
  <c r="K643" i="12" s="1"/>
  <c r="J642" i="12"/>
  <c r="K642" i="12" s="1"/>
  <c r="J640" i="12"/>
  <c r="K640" i="12" s="1"/>
  <c r="J639" i="12"/>
  <c r="K639" i="12" s="1"/>
  <c r="J638" i="12"/>
  <c r="K638" i="12" s="1"/>
  <c r="J637" i="12"/>
  <c r="K637" i="12" s="1"/>
  <c r="J636" i="12"/>
  <c r="K636" i="12" s="1"/>
  <c r="J635" i="12"/>
  <c r="K635" i="12" s="1"/>
  <c r="J634" i="12"/>
  <c r="K634" i="12" s="1"/>
  <c r="J633" i="12"/>
  <c r="K633" i="12" s="1"/>
  <c r="J632" i="12"/>
  <c r="K632" i="12" s="1"/>
  <c r="J631" i="12"/>
  <c r="K631" i="12" s="1"/>
  <c r="J630" i="12"/>
  <c r="K630" i="12" s="1"/>
  <c r="J629" i="12"/>
  <c r="K629" i="12" s="1"/>
  <c r="J628" i="12"/>
  <c r="K628" i="12" s="1"/>
  <c r="J627" i="12"/>
  <c r="K627" i="12" s="1"/>
  <c r="J626" i="12"/>
  <c r="K626" i="12" s="1"/>
  <c r="J625" i="12"/>
  <c r="K625" i="12" s="1"/>
  <c r="J624" i="12"/>
  <c r="K624" i="12" s="1"/>
  <c r="J623" i="12"/>
  <c r="K623" i="12" s="1"/>
  <c r="J622" i="12"/>
  <c r="K622" i="12" s="1"/>
  <c r="J621" i="12"/>
  <c r="K621" i="12" s="1"/>
  <c r="J620" i="12"/>
  <c r="K620" i="12" s="1"/>
  <c r="J619" i="12"/>
  <c r="K619" i="12" s="1"/>
  <c r="J618" i="12"/>
  <c r="K618" i="12" s="1"/>
  <c r="J617" i="12"/>
  <c r="K617" i="12" s="1"/>
  <c r="J616" i="12"/>
  <c r="K616" i="12" s="1"/>
  <c r="J615" i="12"/>
  <c r="K615" i="12" s="1"/>
  <c r="J614" i="12"/>
  <c r="K614" i="12" s="1"/>
  <c r="J613" i="12"/>
  <c r="K613" i="12" s="1"/>
  <c r="J612" i="12"/>
  <c r="K612" i="12" s="1"/>
  <c r="J611" i="12"/>
  <c r="K611" i="12" s="1"/>
  <c r="J610" i="12"/>
  <c r="K610" i="12" s="1"/>
  <c r="J609" i="12"/>
  <c r="K609" i="12" s="1"/>
  <c r="J608" i="12"/>
  <c r="K608" i="12" s="1"/>
  <c r="J607" i="12"/>
  <c r="K607" i="12" s="1"/>
  <c r="J606" i="12"/>
  <c r="K606" i="12" s="1"/>
  <c r="J605" i="12"/>
  <c r="K605" i="12" s="1"/>
  <c r="J604" i="12"/>
  <c r="K604" i="12" s="1"/>
  <c r="J603" i="12"/>
  <c r="K603" i="12" s="1"/>
  <c r="J602" i="12"/>
  <c r="K602" i="12" s="1"/>
  <c r="J601" i="12"/>
  <c r="K601" i="12" s="1"/>
  <c r="J600" i="12"/>
  <c r="K600" i="12" s="1"/>
  <c r="J599" i="12"/>
  <c r="K599" i="12" s="1"/>
  <c r="J598" i="12"/>
  <c r="K598" i="12" s="1"/>
  <c r="J597" i="12"/>
  <c r="K597" i="12" s="1"/>
  <c r="J596" i="12"/>
  <c r="K596" i="12" s="1"/>
  <c r="J595" i="12"/>
  <c r="K595" i="12" s="1"/>
  <c r="J594" i="12"/>
  <c r="K594" i="12" s="1"/>
  <c r="J593" i="12"/>
  <c r="K593" i="12" s="1"/>
  <c r="J592" i="12"/>
  <c r="K592" i="12" s="1"/>
  <c r="J591" i="12"/>
  <c r="K591" i="12" s="1"/>
  <c r="J590" i="12"/>
  <c r="K590" i="12" s="1"/>
  <c r="J589" i="12"/>
  <c r="K589" i="12" s="1"/>
  <c r="J588" i="12"/>
  <c r="J587" i="12"/>
  <c r="K587" i="12" s="1"/>
  <c r="J586" i="12"/>
  <c r="K586" i="12" s="1"/>
  <c r="J585" i="12"/>
  <c r="K585" i="12" s="1"/>
  <c r="J584" i="12"/>
  <c r="K584" i="12" s="1"/>
  <c r="J583" i="12"/>
  <c r="K583" i="12" s="1"/>
  <c r="J582" i="12"/>
  <c r="K582" i="12" s="1"/>
  <c r="J581" i="12"/>
  <c r="K581" i="12" s="1"/>
  <c r="J580" i="12"/>
  <c r="K580" i="12" s="1"/>
  <c r="J579" i="12"/>
  <c r="K579" i="12" s="1"/>
  <c r="J578" i="12"/>
  <c r="K578" i="12" s="1"/>
  <c r="J577" i="12"/>
  <c r="K577" i="12" s="1"/>
  <c r="J576" i="12"/>
  <c r="K576" i="12" s="1"/>
  <c r="J575" i="12"/>
  <c r="K575" i="12" s="1"/>
  <c r="J574" i="12"/>
  <c r="K574" i="12" s="1"/>
  <c r="J573" i="12"/>
  <c r="K573" i="12" s="1"/>
  <c r="J572" i="12"/>
  <c r="K572" i="12" s="1"/>
  <c r="J571" i="12"/>
  <c r="K571" i="12" s="1"/>
  <c r="J570" i="12"/>
  <c r="K570" i="12" s="1"/>
  <c r="J569" i="12"/>
  <c r="K569" i="12" s="1"/>
  <c r="J568" i="12"/>
  <c r="K568" i="12" s="1"/>
  <c r="J567" i="12"/>
  <c r="K567" i="12" s="1"/>
  <c r="J566" i="12"/>
  <c r="K566" i="12" s="1"/>
  <c r="J565" i="12"/>
  <c r="K565" i="12" s="1"/>
  <c r="J564" i="12"/>
  <c r="K564" i="12" s="1"/>
  <c r="J563" i="12"/>
  <c r="K563" i="12" s="1"/>
  <c r="J562" i="12"/>
  <c r="K562" i="12" s="1"/>
  <c r="J561" i="12"/>
  <c r="K561" i="12" s="1"/>
  <c r="J560" i="12"/>
  <c r="K560" i="12" s="1"/>
  <c r="J559" i="12"/>
  <c r="K559" i="12" s="1"/>
  <c r="J558" i="12"/>
  <c r="K558" i="12" s="1"/>
  <c r="J557" i="12"/>
  <c r="K557" i="12" s="1"/>
  <c r="J556" i="12"/>
  <c r="K556" i="12" s="1"/>
  <c r="J555" i="12"/>
  <c r="K555" i="12" s="1"/>
  <c r="J554" i="12"/>
  <c r="K554" i="12" s="1"/>
  <c r="J553" i="12"/>
  <c r="K553" i="12" s="1"/>
  <c r="J552" i="12"/>
  <c r="K552" i="12" s="1"/>
  <c r="J551" i="12"/>
  <c r="K551" i="12" s="1"/>
  <c r="J550" i="12"/>
  <c r="K550" i="12" s="1"/>
  <c r="J549" i="12"/>
  <c r="K549" i="12" s="1"/>
  <c r="J548" i="12"/>
  <c r="K548" i="12" s="1"/>
  <c r="J547" i="12"/>
  <c r="K547" i="12" s="1"/>
  <c r="J546" i="12"/>
  <c r="K546" i="12" s="1"/>
  <c r="J545" i="12"/>
  <c r="K545" i="12" s="1"/>
  <c r="J544" i="12"/>
  <c r="J543" i="12"/>
  <c r="K543" i="12" s="1"/>
  <c r="J542" i="12"/>
  <c r="K542" i="12" s="1"/>
  <c r="J541" i="12"/>
  <c r="K541" i="12" s="1"/>
  <c r="J540" i="12"/>
  <c r="K540" i="12" s="1"/>
  <c r="J539" i="12"/>
  <c r="K539" i="12" s="1"/>
  <c r="J538" i="12"/>
  <c r="K538" i="12" s="1"/>
  <c r="J537" i="12"/>
  <c r="K537" i="12" s="1"/>
  <c r="J536" i="12"/>
  <c r="K536" i="12" s="1"/>
  <c r="J535" i="12"/>
  <c r="K535" i="12" s="1"/>
  <c r="J534" i="12"/>
  <c r="K534" i="12" s="1"/>
  <c r="J533" i="12"/>
  <c r="K533" i="12" s="1"/>
  <c r="J532" i="12"/>
  <c r="K532" i="12" s="1"/>
  <c r="J531" i="12"/>
  <c r="K531" i="12" s="1"/>
  <c r="J530" i="12"/>
  <c r="K530" i="12" s="1"/>
  <c r="J529" i="12"/>
  <c r="K529" i="12" s="1"/>
  <c r="J528" i="12"/>
  <c r="K528" i="12" s="1"/>
  <c r="J527" i="12"/>
  <c r="K527" i="12" s="1"/>
  <c r="J526" i="12"/>
  <c r="K526" i="12" s="1"/>
  <c r="J525" i="12"/>
  <c r="K525" i="12" s="1"/>
  <c r="J524" i="12"/>
  <c r="K524" i="12" s="1"/>
  <c r="J523" i="12"/>
  <c r="K523" i="12" s="1"/>
  <c r="J522" i="12"/>
  <c r="K522" i="12" s="1"/>
  <c r="J521" i="12"/>
  <c r="K521" i="12" s="1"/>
  <c r="J520" i="12"/>
  <c r="K520" i="12" s="1"/>
  <c r="J519" i="12"/>
  <c r="K519" i="12" s="1"/>
  <c r="J518" i="12"/>
  <c r="K518" i="12" s="1"/>
  <c r="J517" i="12"/>
  <c r="K517" i="12" s="1"/>
  <c r="J516" i="12"/>
  <c r="K516" i="12" s="1"/>
  <c r="J515" i="12"/>
  <c r="K515" i="12" s="1"/>
  <c r="J514" i="12"/>
  <c r="K514" i="12" s="1"/>
  <c r="J513" i="12"/>
  <c r="K513" i="12" s="1"/>
  <c r="J512" i="12"/>
  <c r="K512" i="12" s="1"/>
  <c r="J511" i="12"/>
  <c r="J510" i="12"/>
  <c r="K510" i="12" s="1"/>
  <c r="J509" i="12"/>
  <c r="K509" i="12" s="1"/>
  <c r="J508" i="12"/>
  <c r="K508" i="12" s="1"/>
  <c r="J507" i="12"/>
  <c r="K507" i="12" s="1"/>
  <c r="J506" i="12"/>
  <c r="K506" i="12" s="1"/>
  <c r="J505" i="12"/>
  <c r="K505" i="12" s="1"/>
  <c r="J504" i="12"/>
  <c r="K504" i="12" s="1"/>
  <c r="J503" i="12"/>
  <c r="K503" i="12" s="1"/>
  <c r="J502" i="12"/>
  <c r="K502" i="12" s="1"/>
  <c r="J501" i="12"/>
  <c r="K501" i="12" s="1"/>
  <c r="J500" i="12"/>
  <c r="K500" i="12" s="1"/>
  <c r="J499" i="12"/>
  <c r="K499" i="12" s="1"/>
  <c r="J498" i="12"/>
  <c r="K498" i="12" s="1"/>
  <c r="J497" i="12"/>
  <c r="K497" i="12" s="1"/>
  <c r="J496" i="12"/>
  <c r="K496" i="12" s="1"/>
  <c r="J495" i="12"/>
  <c r="K495" i="12" s="1"/>
  <c r="J494" i="12"/>
  <c r="K494" i="12" s="1"/>
  <c r="J493" i="12"/>
  <c r="K493" i="12" s="1"/>
  <c r="J492" i="12"/>
  <c r="K492" i="12" s="1"/>
  <c r="J491" i="12"/>
  <c r="K491" i="12" s="1"/>
  <c r="J490" i="12"/>
  <c r="K490" i="12" s="1"/>
  <c r="J489" i="12"/>
  <c r="K489" i="12" s="1"/>
  <c r="J488" i="12"/>
  <c r="J487" i="12"/>
  <c r="J486" i="12"/>
  <c r="K486" i="12" s="1"/>
  <c r="J485" i="12"/>
  <c r="K485" i="12" s="1"/>
  <c r="J484" i="12"/>
  <c r="K484" i="12" s="1"/>
  <c r="J483" i="12"/>
  <c r="K483" i="12" s="1"/>
  <c r="J482" i="12"/>
  <c r="K482" i="12" s="1"/>
  <c r="J481" i="12"/>
  <c r="K481" i="12" s="1"/>
  <c r="J480" i="12"/>
  <c r="K480" i="12" s="1"/>
  <c r="J479" i="12"/>
  <c r="K479" i="12" s="1"/>
  <c r="J478" i="12"/>
  <c r="K478" i="12" s="1"/>
  <c r="J477" i="12"/>
  <c r="K477" i="12" s="1"/>
  <c r="J476" i="12"/>
  <c r="K476" i="12" s="1"/>
  <c r="J475" i="12"/>
  <c r="K475" i="12" s="1"/>
  <c r="J474" i="12"/>
  <c r="K474" i="12" s="1"/>
  <c r="J473" i="12"/>
  <c r="K473" i="12" s="1"/>
  <c r="J472" i="12"/>
  <c r="K472" i="12" s="1"/>
  <c r="J471" i="12"/>
  <c r="K471" i="12" s="1"/>
  <c r="J470" i="12"/>
  <c r="K470" i="12" s="1"/>
  <c r="J469" i="12"/>
  <c r="K469" i="12" s="1"/>
  <c r="J468" i="12"/>
  <c r="K468" i="12" s="1"/>
  <c r="J467" i="12"/>
  <c r="K467" i="12" s="1"/>
  <c r="J466" i="12"/>
  <c r="J465" i="12"/>
  <c r="K465" i="12" s="1"/>
  <c r="J464" i="12"/>
  <c r="J463" i="12"/>
  <c r="K463" i="12" s="1"/>
  <c r="J462" i="12"/>
  <c r="K462" i="12" s="1"/>
  <c r="J461" i="12"/>
  <c r="K461" i="12" s="1"/>
  <c r="J460" i="12"/>
  <c r="K460" i="12" s="1"/>
  <c r="J459" i="12"/>
  <c r="K459" i="12" s="1"/>
  <c r="J458" i="12"/>
  <c r="J457" i="12"/>
  <c r="K457" i="12" s="1"/>
  <c r="J456" i="12"/>
  <c r="K456" i="12" s="1"/>
  <c r="J455" i="12"/>
  <c r="K455" i="12" s="1"/>
  <c r="J454" i="12"/>
  <c r="K454" i="12" s="1"/>
  <c r="J453" i="12"/>
  <c r="K453" i="12" s="1"/>
  <c r="J452" i="12"/>
  <c r="K452" i="12" s="1"/>
  <c r="J451" i="12"/>
  <c r="K451" i="12" s="1"/>
  <c r="J450" i="12"/>
  <c r="K450" i="12" s="1"/>
  <c r="J449" i="12"/>
  <c r="K449" i="12" s="1"/>
  <c r="J448" i="12"/>
  <c r="K448" i="12" s="1"/>
  <c r="J447" i="12"/>
  <c r="K447" i="12" s="1"/>
  <c r="J446" i="12"/>
  <c r="K446" i="12" s="1"/>
  <c r="J445" i="12"/>
  <c r="J444" i="12"/>
  <c r="K444" i="12" s="1"/>
  <c r="J443" i="12"/>
  <c r="K443" i="12" s="1"/>
  <c r="J442" i="12"/>
  <c r="K442" i="12" s="1"/>
  <c r="J441" i="12"/>
  <c r="K441" i="12" s="1"/>
  <c r="J440" i="12"/>
  <c r="K440" i="12" s="1"/>
  <c r="J439" i="12"/>
  <c r="K439" i="12" s="1"/>
  <c r="J438" i="12"/>
  <c r="J437" i="12"/>
  <c r="K437" i="12" s="1"/>
  <c r="J436" i="12"/>
  <c r="K436" i="12" s="1"/>
  <c r="J435" i="12"/>
  <c r="K435" i="12" s="1"/>
  <c r="J434" i="12"/>
  <c r="K434" i="12" s="1"/>
  <c r="J433" i="12"/>
  <c r="K433" i="12" s="1"/>
  <c r="J432" i="12"/>
  <c r="K432" i="12" s="1"/>
  <c r="J431" i="12"/>
  <c r="K431" i="12" s="1"/>
  <c r="J430" i="12"/>
  <c r="K430" i="12" s="1"/>
  <c r="J429" i="12"/>
  <c r="K429" i="12" s="1"/>
  <c r="J428" i="12"/>
  <c r="K428" i="12" s="1"/>
  <c r="J427" i="12"/>
  <c r="K427" i="12" s="1"/>
  <c r="J426" i="12"/>
  <c r="K426" i="12" s="1"/>
  <c r="J425" i="12"/>
  <c r="K425" i="12" s="1"/>
  <c r="J424" i="12"/>
  <c r="K424" i="12" s="1"/>
  <c r="J423" i="12"/>
  <c r="K423" i="12" s="1"/>
  <c r="J422" i="12"/>
  <c r="K422" i="12" s="1"/>
  <c r="J421" i="12"/>
  <c r="K421" i="12" s="1"/>
  <c r="J420" i="12"/>
  <c r="K420" i="12" s="1"/>
  <c r="J419" i="12"/>
  <c r="J418" i="12"/>
  <c r="J417" i="12"/>
  <c r="K417" i="12" s="1"/>
  <c r="J416" i="12"/>
  <c r="J415" i="12"/>
  <c r="K415" i="12" s="1"/>
  <c r="J414" i="12"/>
  <c r="K414" i="12" s="1"/>
  <c r="J413" i="12"/>
  <c r="K413" i="12" s="1"/>
  <c r="J412" i="12"/>
  <c r="J411" i="12"/>
  <c r="K411" i="12" s="1"/>
  <c r="J410" i="12"/>
  <c r="K410" i="12" s="1"/>
  <c r="J409" i="12"/>
  <c r="K409" i="12" s="1"/>
  <c r="J408" i="12"/>
  <c r="K408" i="12" s="1"/>
  <c r="J407" i="12"/>
  <c r="K407" i="12" s="1"/>
  <c r="J406" i="12"/>
  <c r="K406" i="12" s="1"/>
  <c r="J405" i="12"/>
  <c r="K405" i="12" s="1"/>
  <c r="J404" i="12"/>
  <c r="K404" i="12" s="1"/>
  <c r="J403" i="12"/>
  <c r="K403" i="12" s="1"/>
  <c r="J402" i="12"/>
  <c r="K402" i="12" s="1"/>
  <c r="J401" i="12"/>
  <c r="K401" i="12" s="1"/>
  <c r="J400" i="12"/>
  <c r="J399" i="12"/>
  <c r="K399" i="12" s="1"/>
  <c r="J398" i="12"/>
  <c r="K398" i="12" s="1"/>
  <c r="J397" i="12"/>
  <c r="K397" i="12" s="1"/>
  <c r="J396" i="12"/>
  <c r="J395" i="12"/>
  <c r="K395" i="12" s="1"/>
  <c r="J394" i="12"/>
  <c r="J393" i="12"/>
  <c r="K393" i="12" s="1"/>
  <c r="J392" i="12"/>
  <c r="K392" i="12" s="1"/>
  <c r="J391" i="12"/>
  <c r="K391" i="12" s="1"/>
  <c r="J390" i="12"/>
  <c r="J389" i="12"/>
  <c r="K389" i="12" s="1"/>
  <c r="J388" i="12"/>
  <c r="K388" i="12" s="1"/>
  <c r="J387" i="12"/>
  <c r="K387" i="12" s="1"/>
  <c r="J386" i="12"/>
  <c r="J385" i="12"/>
  <c r="K385" i="12" s="1"/>
  <c r="J384" i="12"/>
  <c r="K384" i="12" s="1"/>
  <c r="J383" i="12"/>
  <c r="K383" i="12" s="1"/>
  <c r="J382" i="12"/>
  <c r="J381" i="12"/>
  <c r="J380" i="12"/>
  <c r="J379" i="12"/>
  <c r="K379" i="12" s="1"/>
  <c r="J378" i="12"/>
  <c r="K378" i="12" s="1"/>
  <c r="J377" i="12"/>
  <c r="K377" i="12" s="1"/>
  <c r="J376" i="12"/>
  <c r="K376" i="12" s="1"/>
  <c r="J375" i="12"/>
  <c r="K375" i="12" s="1"/>
  <c r="J374" i="12"/>
  <c r="J373" i="12"/>
  <c r="J372" i="12"/>
  <c r="K372" i="12" s="1"/>
  <c r="J371" i="12"/>
  <c r="K371" i="12" s="1"/>
  <c r="J370" i="12"/>
  <c r="K370" i="12" s="1"/>
  <c r="J369" i="12"/>
  <c r="K369" i="12" s="1"/>
  <c r="J368" i="12"/>
  <c r="K368" i="12" s="1"/>
  <c r="J367" i="12"/>
  <c r="K367" i="12" s="1"/>
  <c r="J366" i="12"/>
  <c r="K366" i="12" s="1"/>
  <c r="J365" i="12"/>
  <c r="K365" i="12" s="1"/>
  <c r="J364" i="12"/>
  <c r="J363" i="12"/>
  <c r="K363" i="12" s="1"/>
  <c r="J362" i="12"/>
  <c r="K362" i="12" s="1"/>
  <c r="J361" i="12"/>
  <c r="K361" i="12" s="1"/>
  <c r="J360" i="12"/>
  <c r="K360" i="12" s="1"/>
  <c r="J359" i="12"/>
  <c r="K359" i="12" s="1"/>
  <c r="J358" i="12"/>
  <c r="K358" i="12" s="1"/>
  <c r="J357" i="12"/>
  <c r="J356" i="12"/>
  <c r="K356" i="12" s="1"/>
  <c r="J355" i="12"/>
  <c r="K355" i="12" s="1"/>
  <c r="J354" i="12"/>
  <c r="K354" i="12" s="1"/>
  <c r="J353" i="12"/>
  <c r="K353" i="12" s="1"/>
  <c r="J352" i="12"/>
  <c r="J351" i="12"/>
  <c r="J350" i="12"/>
  <c r="K350" i="12" s="1"/>
  <c r="J349" i="12"/>
  <c r="K349" i="12" s="1"/>
  <c r="J348" i="12"/>
  <c r="K348" i="12" s="1"/>
  <c r="J347" i="12"/>
  <c r="K347" i="12" s="1"/>
  <c r="J346" i="12"/>
  <c r="K346" i="12" s="1"/>
  <c r="J345" i="12"/>
  <c r="J344" i="12"/>
  <c r="K344" i="12" s="1"/>
  <c r="J343" i="12"/>
  <c r="J342" i="12"/>
  <c r="K342" i="12" s="1"/>
  <c r="J341" i="12"/>
  <c r="K341" i="12" s="1"/>
  <c r="J340" i="12"/>
  <c r="J339" i="12"/>
  <c r="K339" i="12" s="1"/>
  <c r="J338" i="12"/>
  <c r="K338" i="12" s="1"/>
  <c r="J337" i="12"/>
  <c r="K337" i="12" s="1"/>
  <c r="J336" i="12"/>
  <c r="J335" i="12"/>
  <c r="J334" i="12"/>
  <c r="K334" i="12" s="1"/>
  <c r="J333" i="12"/>
  <c r="K333" i="12" s="1"/>
  <c r="J332" i="12"/>
  <c r="K332" i="12" s="1"/>
  <c r="J331" i="12"/>
  <c r="J330" i="12"/>
  <c r="J329" i="12"/>
  <c r="K329" i="12" s="1"/>
  <c r="J328" i="12"/>
  <c r="K328" i="12" s="1"/>
  <c r="J327" i="12"/>
  <c r="K327" i="12" s="1"/>
  <c r="J326" i="12"/>
  <c r="K326" i="12" s="1"/>
  <c r="J325" i="12"/>
  <c r="K325" i="12" s="1"/>
  <c r="J324" i="12"/>
  <c r="K324" i="12" s="1"/>
  <c r="J323" i="12"/>
  <c r="K323" i="12" s="1"/>
  <c r="J322" i="12"/>
  <c r="J321" i="12"/>
  <c r="K321" i="12" s="1"/>
  <c r="J320" i="12"/>
  <c r="K320" i="12" s="1"/>
  <c r="J319" i="12"/>
  <c r="K319" i="12" s="1"/>
  <c r="J318" i="12"/>
  <c r="K318" i="12" s="1"/>
  <c r="J317" i="12"/>
  <c r="K317" i="12" s="1"/>
  <c r="J316" i="12"/>
  <c r="K316" i="12" s="1"/>
  <c r="J315" i="12"/>
  <c r="K315" i="12" s="1"/>
  <c r="J314" i="12"/>
  <c r="K314" i="12" s="1"/>
  <c r="J313" i="12"/>
  <c r="K313" i="12" s="1"/>
  <c r="J312" i="12"/>
  <c r="K312" i="12" s="1"/>
  <c r="J311" i="12"/>
  <c r="K311" i="12" s="1"/>
  <c r="J310" i="12"/>
  <c r="K310" i="12" s="1"/>
  <c r="J309" i="12"/>
  <c r="K309" i="12" s="1"/>
  <c r="J308" i="12"/>
  <c r="K308" i="12" s="1"/>
  <c r="J307" i="12"/>
  <c r="K307" i="12" s="1"/>
  <c r="J306" i="12"/>
  <c r="K306" i="12" s="1"/>
  <c r="J301" i="12"/>
  <c r="K301" i="12" s="1"/>
  <c r="J299" i="12"/>
  <c r="K299" i="12" s="1"/>
  <c r="J298" i="12"/>
  <c r="K298" i="12" s="1"/>
  <c r="J297" i="12"/>
  <c r="K297" i="12" s="1"/>
  <c r="J296" i="12"/>
  <c r="K296" i="12" s="1"/>
  <c r="J295" i="12"/>
  <c r="K295" i="12" s="1"/>
  <c r="J294" i="12"/>
  <c r="K294" i="12" s="1"/>
  <c r="J293" i="12"/>
  <c r="K293" i="12" s="1"/>
  <c r="J292" i="12"/>
  <c r="K292" i="12" s="1"/>
  <c r="J291" i="12"/>
  <c r="K291" i="12" s="1"/>
  <c r="J290" i="12"/>
  <c r="K290" i="12" s="1"/>
  <c r="J289" i="12"/>
  <c r="K289" i="12" s="1"/>
  <c r="J288" i="12"/>
  <c r="K288" i="12" s="1"/>
  <c r="J287" i="12"/>
  <c r="K287" i="12" s="1"/>
  <c r="J286" i="12"/>
  <c r="K286" i="12" s="1"/>
  <c r="J285" i="12"/>
  <c r="K285" i="12" s="1"/>
  <c r="J283" i="12"/>
  <c r="K283" i="12" s="1"/>
  <c r="J281" i="12"/>
  <c r="K281" i="12" s="1"/>
  <c r="J280" i="12"/>
  <c r="K280" i="12" s="1"/>
  <c r="J279" i="12"/>
  <c r="J278" i="12"/>
  <c r="K278" i="12" s="1"/>
  <c r="J277" i="12"/>
  <c r="K277" i="12" s="1"/>
  <c r="J276" i="12"/>
  <c r="K276" i="12" s="1"/>
  <c r="J275" i="12"/>
  <c r="K275" i="12" s="1"/>
  <c r="J274" i="12"/>
  <c r="K274" i="12" s="1"/>
  <c r="J273" i="12"/>
  <c r="K273" i="12" s="1"/>
  <c r="J272" i="12"/>
  <c r="K272" i="12" s="1"/>
  <c r="J271" i="12"/>
  <c r="K271" i="12" s="1"/>
  <c r="J269" i="12"/>
  <c r="K269" i="12" s="1"/>
  <c r="J268" i="12"/>
  <c r="K268" i="12" s="1"/>
  <c r="J267" i="12"/>
  <c r="K267" i="12" s="1"/>
  <c r="J266" i="12"/>
  <c r="K266" i="12" s="1"/>
  <c r="J265" i="12"/>
  <c r="K265" i="12" s="1"/>
  <c r="J264" i="12"/>
  <c r="K264" i="12" s="1"/>
  <c r="J263" i="12"/>
  <c r="K263" i="12" s="1"/>
  <c r="J262" i="12"/>
  <c r="K262" i="12" s="1"/>
  <c r="J261" i="12"/>
  <c r="K261" i="12" s="1"/>
  <c r="J259" i="12"/>
  <c r="K259" i="12" s="1"/>
  <c r="J258" i="12"/>
  <c r="K258" i="12" s="1"/>
  <c r="J256" i="12"/>
  <c r="K256" i="12" s="1"/>
  <c r="J255" i="12"/>
  <c r="K255" i="12" s="1"/>
  <c r="J254" i="12"/>
  <c r="K254" i="12" s="1"/>
  <c r="J253" i="12"/>
  <c r="K253" i="12" s="1"/>
  <c r="J252" i="12"/>
  <c r="K252" i="12" s="1"/>
  <c r="J250" i="12"/>
  <c r="K250" i="12" s="1"/>
  <c r="J249" i="12"/>
  <c r="J248" i="12"/>
  <c r="K248" i="12" s="1"/>
  <c r="J246" i="12"/>
  <c r="K246" i="12" s="1"/>
  <c r="J245" i="12"/>
  <c r="K245" i="12" s="1"/>
  <c r="J244" i="12"/>
  <c r="K244" i="12" s="1"/>
  <c r="J243" i="12"/>
  <c r="K243" i="12" s="1"/>
  <c r="J242" i="12"/>
  <c r="K242" i="12" s="1"/>
  <c r="J240" i="12"/>
  <c r="K240" i="12" s="1"/>
  <c r="J238" i="12"/>
  <c r="K238" i="12" s="1"/>
  <c r="J236" i="12"/>
  <c r="J235" i="12"/>
  <c r="K235" i="12" s="1"/>
  <c r="J234" i="12"/>
  <c r="K234" i="12" s="1"/>
  <c r="J232" i="12"/>
  <c r="K232" i="12" s="1"/>
  <c r="J231" i="12"/>
  <c r="K231" i="12" s="1"/>
  <c r="J230" i="12"/>
  <c r="K230" i="12" s="1"/>
  <c r="J229" i="12"/>
  <c r="K229" i="12" s="1"/>
  <c r="J228" i="12"/>
  <c r="K228" i="12" s="1"/>
  <c r="J227" i="12"/>
  <c r="K227" i="12" s="1"/>
  <c r="J226" i="12"/>
  <c r="K226" i="12" s="1"/>
  <c r="J225" i="12"/>
  <c r="K225" i="12" s="1"/>
  <c r="J224" i="12"/>
  <c r="K224" i="12" s="1"/>
  <c r="J223" i="12"/>
  <c r="K223" i="12" s="1"/>
  <c r="J222" i="12"/>
  <c r="K222" i="12" s="1"/>
  <c r="J219" i="12"/>
  <c r="K219" i="12" s="1"/>
  <c r="J217" i="12"/>
  <c r="K217" i="12" s="1"/>
  <c r="J216" i="12"/>
  <c r="K216" i="12" s="1"/>
  <c r="J215" i="12"/>
  <c r="K215" i="12" s="1"/>
  <c r="J214" i="12"/>
  <c r="K214" i="12" s="1"/>
  <c r="J212" i="12"/>
  <c r="K212" i="12" s="1"/>
  <c r="J210" i="12"/>
  <c r="K210" i="12" s="1"/>
  <c r="J209" i="12"/>
  <c r="K209" i="12" s="1"/>
  <c r="J208" i="12"/>
  <c r="K208" i="12" s="1"/>
  <c r="J206" i="12"/>
  <c r="K206" i="12" s="1"/>
  <c r="J205" i="12"/>
  <c r="K205" i="12" s="1"/>
  <c r="J204" i="12"/>
  <c r="K204" i="12" s="1"/>
  <c r="J203" i="12"/>
  <c r="K203" i="12" s="1"/>
  <c r="J202" i="12"/>
  <c r="K202" i="12" s="1"/>
  <c r="J201" i="12"/>
  <c r="K201" i="12" s="1"/>
  <c r="J200" i="12"/>
  <c r="K200" i="12" s="1"/>
  <c r="J197" i="12"/>
  <c r="K197" i="12" s="1"/>
  <c r="J196" i="12"/>
  <c r="K196" i="12" s="1"/>
  <c r="J195" i="12"/>
  <c r="K195" i="12" s="1"/>
  <c r="J194" i="12"/>
  <c r="K194" i="12" s="1"/>
  <c r="J193" i="12"/>
  <c r="K193" i="12" s="1"/>
  <c r="J192" i="12"/>
  <c r="K192" i="12" s="1"/>
  <c r="J191" i="12"/>
  <c r="K191" i="12" s="1"/>
  <c r="J190" i="12"/>
  <c r="K190" i="12" s="1"/>
  <c r="J189" i="12"/>
  <c r="K189" i="12" s="1"/>
  <c r="J187" i="12"/>
  <c r="K187" i="12" s="1"/>
  <c r="J186" i="12"/>
  <c r="K186" i="12" s="1"/>
  <c r="J185" i="12"/>
  <c r="K185" i="12" s="1"/>
  <c r="J184" i="12"/>
  <c r="K184" i="12" s="1"/>
  <c r="J182" i="12"/>
  <c r="K182" i="12" s="1"/>
  <c r="J180" i="12"/>
  <c r="K180" i="12" s="1"/>
  <c r="J179" i="12"/>
  <c r="K179" i="12" s="1"/>
  <c r="J178" i="12"/>
  <c r="K178" i="12" s="1"/>
  <c r="J177" i="12"/>
  <c r="K177" i="12" s="1"/>
  <c r="J176" i="12"/>
  <c r="K176" i="12" s="1"/>
  <c r="J174" i="12"/>
  <c r="K174" i="12" s="1"/>
  <c r="J173" i="12"/>
  <c r="K173" i="12" s="1"/>
  <c r="J172" i="12"/>
  <c r="K172" i="12" s="1"/>
  <c r="J171" i="12"/>
  <c r="K171" i="12" s="1"/>
  <c r="J170" i="12"/>
  <c r="K170" i="12" s="1"/>
  <c r="J169" i="12"/>
  <c r="K169" i="12" s="1"/>
  <c r="J168" i="12"/>
  <c r="K168" i="12" s="1"/>
  <c r="J167" i="12"/>
  <c r="K167" i="12" s="1"/>
  <c r="J166" i="12"/>
  <c r="K166" i="12" s="1"/>
  <c r="J164" i="12"/>
  <c r="K164" i="12" s="1"/>
  <c r="J162" i="12"/>
  <c r="K162" i="12" s="1"/>
  <c r="J161" i="12"/>
  <c r="K161" i="12" s="1"/>
  <c r="J160" i="12"/>
  <c r="K160" i="12" s="1"/>
  <c r="J159" i="12"/>
  <c r="K159" i="12" s="1"/>
  <c r="J157" i="12"/>
  <c r="K157" i="12" s="1"/>
  <c r="J155" i="12"/>
  <c r="K155" i="12" s="1"/>
  <c r="J154" i="12"/>
  <c r="K154" i="12" s="1"/>
  <c r="J153" i="12"/>
  <c r="K153" i="12" s="1"/>
  <c r="J152" i="12"/>
  <c r="K152" i="12" s="1"/>
  <c r="J151" i="12"/>
  <c r="K151" i="12" s="1"/>
  <c r="J150" i="12"/>
  <c r="K150" i="12" s="1"/>
  <c r="J149" i="12"/>
  <c r="J148" i="12"/>
  <c r="K148" i="12" s="1"/>
  <c r="J147" i="12"/>
  <c r="K147" i="12" s="1"/>
  <c r="J146" i="12"/>
  <c r="K146" i="12" s="1"/>
  <c r="J145" i="12"/>
  <c r="K145" i="12" s="1"/>
  <c r="J144" i="12"/>
  <c r="K144" i="12" s="1"/>
  <c r="J143" i="12"/>
  <c r="K143" i="12" s="1"/>
  <c r="J141" i="12"/>
  <c r="K141" i="12" s="1"/>
  <c r="J140" i="12"/>
  <c r="K140" i="12" s="1"/>
  <c r="J138" i="12"/>
  <c r="J137" i="12"/>
  <c r="K137" i="12" s="1"/>
  <c r="J136" i="12"/>
  <c r="K136" i="12" s="1"/>
  <c r="J135" i="12"/>
  <c r="K135" i="12" s="1"/>
  <c r="J134" i="12"/>
  <c r="K134" i="12" s="1"/>
  <c r="J133" i="12"/>
  <c r="K133" i="12" s="1"/>
  <c r="J132" i="12"/>
  <c r="K132" i="12" s="1"/>
  <c r="J131" i="12"/>
  <c r="K131" i="12" s="1"/>
  <c r="J130" i="12"/>
  <c r="K130" i="12" s="1"/>
  <c r="J129" i="12"/>
  <c r="K129" i="12" s="1"/>
  <c r="J128" i="12"/>
  <c r="K128" i="12" s="1"/>
  <c r="J126" i="12"/>
  <c r="K126" i="12" s="1"/>
  <c r="J124" i="12"/>
  <c r="K124" i="12" s="1"/>
  <c r="J123" i="12"/>
  <c r="K123" i="12" s="1"/>
  <c r="J121" i="12"/>
  <c r="K121" i="12" s="1"/>
  <c r="J120" i="12"/>
  <c r="K120" i="12" s="1"/>
  <c r="J119" i="12"/>
  <c r="K119" i="12" s="1"/>
  <c r="J118" i="12"/>
  <c r="K118" i="12" s="1"/>
  <c r="J117" i="12"/>
  <c r="K117" i="12" s="1"/>
  <c r="J116" i="12"/>
  <c r="K116" i="12" s="1"/>
  <c r="J115" i="12"/>
  <c r="K115" i="12" s="1"/>
  <c r="J114" i="12"/>
  <c r="K114" i="12" s="1"/>
  <c r="J113" i="12"/>
  <c r="K113" i="12" s="1"/>
  <c r="J111" i="12"/>
  <c r="K111" i="12" s="1"/>
  <c r="J110" i="12"/>
  <c r="K110" i="12" s="1"/>
  <c r="J109" i="12"/>
  <c r="K109" i="12" s="1"/>
  <c r="J108" i="12"/>
  <c r="K108" i="12" s="1"/>
  <c r="J107" i="12"/>
  <c r="K107" i="12" s="1"/>
  <c r="J105" i="12"/>
  <c r="K105" i="12" s="1"/>
  <c r="J104" i="12"/>
  <c r="K104" i="12" s="1"/>
  <c r="J103" i="12"/>
  <c r="K103" i="12" s="1"/>
  <c r="J102" i="12"/>
  <c r="K102" i="12" s="1"/>
  <c r="J101" i="12"/>
  <c r="K101" i="12" s="1"/>
  <c r="J100" i="12"/>
  <c r="K100" i="12" s="1"/>
  <c r="J99" i="12"/>
  <c r="K99" i="12" s="1"/>
  <c r="J97" i="12"/>
  <c r="K97" i="12" s="1"/>
  <c r="J96" i="12"/>
  <c r="K96" i="12" s="1"/>
  <c r="J95" i="12"/>
  <c r="K95" i="12" s="1"/>
  <c r="J94" i="12"/>
  <c r="K94" i="12" s="1"/>
  <c r="J93" i="12"/>
  <c r="K93" i="12" s="1"/>
  <c r="J92" i="12"/>
  <c r="K92" i="12" s="1"/>
  <c r="J90" i="12"/>
  <c r="K90" i="12" s="1"/>
  <c r="J89" i="12"/>
  <c r="K89" i="12" s="1"/>
  <c r="J88" i="12"/>
  <c r="J87" i="12"/>
  <c r="K87" i="12" s="1"/>
  <c r="J86" i="12"/>
  <c r="K86" i="12" s="1"/>
  <c r="J84" i="12"/>
  <c r="K84" i="12" s="1"/>
  <c r="J83" i="12"/>
  <c r="J82" i="12"/>
  <c r="K82" i="12" s="1"/>
  <c r="J81" i="12"/>
  <c r="K81" i="12" s="1"/>
  <c r="J80" i="12"/>
  <c r="K80" i="12" s="1"/>
  <c r="J79" i="12"/>
  <c r="K79" i="12" s="1"/>
  <c r="J78" i="12"/>
  <c r="K78" i="12" s="1"/>
  <c r="J77" i="12"/>
  <c r="K77" i="12" s="1"/>
  <c r="J76" i="12"/>
  <c r="K76" i="12" s="1"/>
  <c r="J75" i="12"/>
  <c r="J74" i="12"/>
  <c r="K74" i="12" s="1"/>
  <c r="J73" i="12"/>
  <c r="J72" i="12"/>
  <c r="K72" i="12" s="1"/>
  <c r="J71" i="12"/>
  <c r="K71" i="12" s="1"/>
  <c r="J70" i="12"/>
  <c r="K70" i="12" s="1"/>
  <c r="J69" i="12"/>
  <c r="K69" i="12" s="1"/>
  <c r="J68" i="12"/>
  <c r="K68" i="12" s="1"/>
  <c r="J67" i="12"/>
  <c r="K67" i="12" s="1"/>
  <c r="J66" i="12"/>
  <c r="K66" i="12" s="1"/>
  <c r="J65" i="12"/>
  <c r="K65" i="12" s="1"/>
  <c r="J64" i="12"/>
  <c r="K64" i="12" s="1"/>
  <c r="J63" i="12"/>
  <c r="K63" i="12" s="1"/>
  <c r="J62" i="12"/>
  <c r="K62" i="12" s="1"/>
  <c r="J60" i="12"/>
  <c r="K60" i="12" s="1"/>
  <c r="J59" i="12"/>
  <c r="K59" i="12" s="1"/>
  <c r="J58" i="12"/>
  <c r="K58" i="12" s="1"/>
  <c r="J57" i="12"/>
  <c r="K57" i="12" s="1"/>
  <c r="J56" i="12"/>
  <c r="K56" i="12" s="1"/>
  <c r="J55" i="12"/>
  <c r="K55" i="12" s="1"/>
  <c r="J54" i="12"/>
  <c r="K54" i="12" s="1"/>
  <c r="J53" i="12"/>
  <c r="K53" i="12" s="1"/>
  <c r="J52" i="12"/>
  <c r="K52" i="12" s="1"/>
  <c r="J51" i="12"/>
  <c r="K51" i="12" s="1"/>
  <c r="J50" i="12"/>
  <c r="K50" i="12" s="1"/>
  <c r="J49" i="12"/>
  <c r="K49" i="12" s="1"/>
  <c r="J48" i="12"/>
  <c r="K48" i="12" s="1"/>
  <c r="J47" i="12"/>
  <c r="K47" i="12" s="1"/>
  <c r="J46" i="12"/>
  <c r="J45" i="12"/>
  <c r="K45" i="12" s="1"/>
  <c r="J44" i="12"/>
  <c r="K44" i="12" s="1"/>
  <c r="J43" i="12"/>
  <c r="K43" i="12" s="1"/>
  <c r="J42" i="12"/>
  <c r="K42" i="12" s="1"/>
  <c r="J41" i="12"/>
  <c r="K41" i="12" s="1"/>
  <c r="J40" i="12"/>
  <c r="K40" i="12" s="1"/>
  <c r="J39" i="12"/>
  <c r="J38" i="12"/>
  <c r="K38" i="12" s="1"/>
  <c r="J37" i="12"/>
  <c r="K37" i="12" s="1"/>
  <c r="J36" i="12"/>
  <c r="J35" i="12"/>
  <c r="K35" i="12" s="1"/>
  <c r="J34" i="12"/>
  <c r="K34" i="12" s="1"/>
  <c r="J33" i="12"/>
  <c r="J32" i="12"/>
  <c r="K32" i="12" s="1"/>
  <c r="J31" i="12"/>
  <c r="K31" i="12" s="1"/>
  <c r="J30" i="12"/>
  <c r="K30" i="12" s="1"/>
  <c r="J29" i="12"/>
  <c r="K29" i="12" s="1"/>
  <c r="J28" i="12"/>
  <c r="K28" i="12" s="1"/>
  <c r="J27" i="12"/>
  <c r="K27" i="12" s="1"/>
  <c r="J26" i="12"/>
  <c r="K26" i="12" s="1"/>
  <c r="J25" i="12"/>
  <c r="K25" i="12" s="1"/>
  <c r="J24" i="12"/>
  <c r="K24" i="12" s="1"/>
  <c r="J23" i="12"/>
  <c r="K23" i="12" s="1"/>
  <c r="J22" i="12"/>
  <c r="K22" i="12" s="1"/>
  <c r="J21" i="12"/>
  <c r="K21" i="12" s="1"/>
  <c r="J20" i="12"/>
  <c r="K20" i="12" s="1"/>
  <c r="J19" i="12"/>
  <c r="K19" i="12" s="1"/>
  <c r="J18" i="12"/>
  <c r="K18" i="12" s="1"/>
  <c r="J17" i="12"/>
  <c r="K17" i="12" s="1"/>
  <c r="J16" i="12"/>
  <c r="K16" i="12" s="1"/>
  <c r="J15" i="12"/>
  <c r="K15" i="12" s="1"/>
  <c r="J14" i="12"/>
  <c r="J13" i="12"/>
  <c r="J12" i="12"/>
  <c r="K12" i="12" s="1"/>
  <c r="J11" i="12"/>
  <c r="J10" i="12"/>
  <c r="J9" i="12"/>
  <c r="K9" i="12" s="1"/>
  <c r="J8" i="12"/>
  <c r="K8" i="12" s="1"/>
  <c r="J7" i="12"/>
  <c r="J6" i="12"/>
  <c r="K6" i="12" s="1"/>
  <c r="J5" i="12"/>
  <c r="K5" i="12" s="1"/>
  <c r="J4" i="12"/>
  <c r="K4" i="12" s="1"/>
  <c r="J3" i="12"/>
  <c r="K3" i="12" s="1"/>
  <c r="J2" i="12"/>
  <c r="K2" i="12" s="1"/>
  <c r="M309" i="5" l="1"/>
  <c r="H310" i="5"/>
  <c r="I310" i="5"/>
  <c r="M310" i="5"/>
  <c r="N310" i="5" s="1"/>
  <c r="I261" i="5"/>
  <c r="I262" i="5"/>
  <c r="G249" i="5" l="1"/>
  <c r="M189" i="5" l="1"/>
  <c r="M187" i="5"/>
  <c r="G166" i="5" l="1"/>
  <c r="F150" i="5" l="1"/>
  <c r="F100" i="5"/>
  <c r="G92" i="5"/>
  <c r="G77" i="5"/>
  <c r="G40" i="5" l="1"/>
  <c r="H29" i="5"/>
  <c r="H30" i="5"/>
  <c r="M3" i="5"/>
  <c r="M4" i="5"/>
  <c r="M5" i="5"/>
  <c r="M6" i="5"/>
  <c r="M7" i="5"/>
  <c r="M8" i="5"/>
  <c r="M9" i="5"/>
  <c r="N9" i="5" s="1"/>
  <c r="M10" i="5"/>
  <c r="M11" i="5"/>
  <c r="M12" i="5"/>
  <c r="M13" i="5"/>
  <c r="N13" i="5" s="1"/>
  <c r="M14" i="5"/>
  <c r="M15" i="5"/>
  <c r="M16" i="5"/>
  <c r="M17" i="5"/>
  <c r="N17" i="5" s="1"/>
  <c r="M18" i="5"/>
  <c r="M19" i="5"/>
  <c r="M20" i="5"/>
  <c r="N20" i="5" s="1"/>
  <c r="M21" i="5"/>
  <c r="M22" i="5"/>
  <c r="M23" i="5"/>
  <c r="N23" i="5" s="1"/>
  <c r="M24" i="5"/>
  <c r="M25" i="5"/>
  <c r="M26" i="5"/>
  <c r="M27" i="5"/>
  <c r="M28" i="5"/>
  <c r="N28" i="5" s="1"/>
  <c r="M29" i="5"/>
  <c r="M30" i="5"/>
  <c r="M31" i="5"/>
  <c r="M32" i="5"/>
  <c r="M33" i="5"/>
  <c r="N33" i="5" s="1"/>
  <c r="M34" i="5"/>
  <c r="M35" i="5"/>
  <c r="M36" i="5"/>
  <c r="M37" i="5"/>
  <c r="N37" i="5" s="1"/>
  <c r="M38" i="5"/>
  <c r="M39" i="5"/>
  <c r="M40" i="5"/>
  <c r="M41" i="5"/>
  <c r="N41" i="5" s="1"/>
  <c r="M42" i="5"/>
  <c r="M43" i="5"/>
  <c r="N43" i="5" s="1"/>
  <c r="M44" i="5"/>
  <c r="M45" i="5"/>
  <c r="M46" i="5"/>
  <c r="M47" i="5"/>
  <c r="M48" i="5"/>
  <c r="M49" i="5"/>
  <c r="M50" i="5"/>
  <c r="M51" i="5"/>
  <c r="M52" i="5"/>
  <c r="N52" i="5" s="1"/>
  <c r="M53" i="5"/>
  <c r="M54" i="5"/>
  <c r="M55" i="5"/>
  <c r="N55" i="5" s="1"/>
  <c r="M56" i="5"/>
  <c r="M57" i="5"/>
  <c r="M58" i="5"/>
  <c r="M59" i="5"/>
  <c r="M60" i="5"/>
  <c r="M61" i="5"/>
  <c r="N61" i="5" s="1"/>
  <c r="M62" i="5"/>
  <c r="M63" i="5"/>
  <c r="N63" i="5" s="1"/>
  <c r="M64" i="5"/>
  <c r="M65" i="5"/>
  <c r="M66" i="5"/>
  <c r="N66" i="5" s="1"/>
  <c r="M67" i="5"/>
  <c r="M68" i="5"/>
  <c r="M69" i="5"/>
  <c r="N69" i="5" s="1"/>
  <c r="M70" i="5"/>
  <c r="M71" i="5"/>
  <c r="N71" i="5" s="1"/>
  <c r="M72" i="5"/>
  <c r="M73" i="5"/>
  <c r="M74" i="5"/>
  <c r="M75" i="5"/>
  <c r="N75" i="5" s="1"/>
  <c r="M76" i="5"/>
  <c r="M77" i="5"/>
  <c r="M78" i="5"/>
  <c r="N78" i="5" s="1"/>
  <c r="M79" i="5"/>
  <c r="M80" i="5"/>
  <c r="N80" i="5" s="1"/>
  <c r="M81" i="5"/>
  <c r="M82" i="5"/>
  <c r="M83" i="5"/>
  <c r="N83" i="5" s="1"/>
  <c r="M84" i="5"/>
  <c r="M85" i="5"/>
  <c r="M86" i="5"/>
  <c r="M87" i="5"/>
  <c r="N87" i="5" s="1"/>
  <c r="M88" i="5"/>
  <c r="M89" i="5"/>
  <c r="M90" i="5"/>
  <c r="M91" i="5"/>
  <c r="M92" i="5"/>
  <c r="M93" i="5"/>
  <c r="N93" i="5" s="1"/>
  <c r="M94" i="5"/>
  <c r="M95" i="5"/>
  <c r="M96" i="5"/>
  <c r="M97" i="5"/>
  <c r="M98" i="5"/>
  <c r="M99" i="5"/>
  <c r="M100" i="5"/>
  <c r="M101" i="5"/>
  <c r="N101" i="5" s="1"/>
  <c r="M102" i="5"/>
  <c r="M103" i="5"/>
  <c r="M104" i="5"/>
  <c r="M105" i="5"/>
  <c r="M106" i="5"/>
  <c r="M107" i="5"/>
  <c r="N107" i="5" s="1"/>
  <c r="M108" i="5"/>
  <c r="M109" i="5"/>
  <c r="N109" i="5" s="1"/>
  <c r="M110" i="5"/>
  <c r="M111" i="5"/>
  <c r="M112" i="5"/>
  <c r="M113" i="5"/>
  <c r="N113" i="5" s="1"/>
  <c r="M114" i="5"/>
  <c r="M115" i="5"/>
  <c r="M116" i="5"/>
  <c r="M117" i="5"/>
  <c r="M118" i="5"/>
  <c r="M119" i="5"/>
  <c r="M120" i="5"/>
  <c r="M121" i="5"/>
  <c r="M122" i="5"/>
  <c r="N122" i="5" s="1"/>
  <c r="M123" i="5"/>
  <c r="M124" i="5"/>
  <c r="N124" i="5" s="1"/>
  <c r="M125" i="5"/>
  <c r="N125" i="5" s="1"/>
  <c r="M126" i="5"/>
  <c r="M127" i="5"/>
  <c r="M128" i="5"/>
  <c r="M129" i="5"/>
  <c r="M130" i="5"/>
  <c r="M131" i="5"/>
  <c r="M132" i="5"/>
  <c r="N132" i="5" s="1"/>
  <c r="M133" i="5"/>
  <c r="M134" i="5"/>
  <c r="M135" i="5"/>
  <c r="M136" i="5"/>
  <c r="M137" i="5"/>
  <c r="M138" i="5"/>
  <c r="M139" i="5"/>
  <c r="N139" i="5" s="1"/>
  <c r="M140" i="5"/>
  <c r="M141" i="5"/>
  <c r="M142" i="5"/>
  <c r="M143" i="5"/>
  <c r="N143" i="5" s="1"/>
  <c r="M144" i="5"/>
  <c r="M145" i="5"/>
  <c r="M146" i="5"/>
  <c r="M147" i="5"/>
  <c r="M148" i="5"/>
  <c r="M149" i="5"/>
  <c r="M150" i="5"/>
  <c r="M151" i="5"/>
  <c r="N151" i="5" s="1"/>
  <c r="M152" i="5"/>
  <c r="M153" i="5"/>
  <c r="M154" i="5"/>
  <c r="M155" i="5"/>
  <c r="N155" i="5" s="1"/>
  <c r="M156" i="5"/>
  <c r="M157" i="5"/>
  <c r="M158" i="5"/>
  <c r="M159" i="5"/>
  <c r="M160" i="5"/>
  <c r="M161" i="5"/>
  <c r="M162" i="5"/>
  <c r="M163" i="5"/>
  <c r="N163" i="5" s="1"/>
  <c r="M164" i="5"/>
  <c r="M165" i="5"/>
  <c r="M166" i="5"/>
  <c r="M167" i="5"/>
  <c r="N167" i="5" s="1"/>
  <c r="M168" i="5"/>
  <c r="M169" i="5"/>
  <c r="M170" i="5"/>
  <c r="M171" i="5"/>
  <c r="M172" i="5"/>
  <c r="M173" i="5"/>
  <c r="M174" i="5"/>
  <c r="N174" i="5" s="1"/>
  <c r="M175" i="5"/>
  <c r="M176" i="5"/>
  <c r="M177" i="5"/>
  <c r="N177" i="5" s="1"/>
  <c r="M178" i="5"/>
  <c r="M179" i="5"/>
  <c r="M180" i="5"/>
  <c r="M181" i="5"/>
  <c r="M182" i="5"/>
  <c r="M183" i="5"/>
  <c r="M184" i="5"/>
  <c r="N184" i="5" s="1"/>
  <c r="M185" i="5"/>
  <c r="M186" i="5"/>
  <c r="N186" i="5" s="1"/>
  <c r="N187" i="5"/>
  <c r="M188" i="5"/>
  <c r="M190" i="5"/>
  <c r="M191" i="5"/>
  <c r="M192" i="5"/>
  <c r="M193" i="5"/>
  <c r="M194" i="5"/>
  <c r="N194" i="5" s="1"/>
  <c r="M195" i="5"/>
  <c r="M196" i="5"/>
  <c r="M197" i="5"/>
  <c r="M198" i="5"/>
  <c r="M199" i="5"/>
  <c r="M200" i="5"/>
  <c r="M201" i="5"/>
  <c r="M202" i="5"/>
  <c r="N202" i="5" s="1"/>
  <c r="M203" i="5"/>
  <c r="N203" i="5" s="1"/>
  <c r="M204" i="5"/>
  <c r="M205" i="5"/>
  <c r="N205" i="5" s="1"/>
  <c r="M206" i="5"/>
  <c r="M207" i="5"/>
  <c r="M208" i="5"/>
  <c r="M209" i="5"/>
  <c r="N209" i="5" s="1"/>
  <c r="M210" i="5"/>
  <c r="M211" i="5"/>
  <c r="M212" i="5"/>
  <c r="M213" i="5"/>
  <c r="M214" i="5"/>
  <c r="M215" i="5"/>
  <c r="N215" i="5" s="1"/>
  <c r="M216" i="5"/>
  <c r="M217" i="5"/>
  <c r="M218" i="5"/>
  <c r="N218" i="5" s="1"/>
  <c r="M219" i="5"/>
  <c r="M220" i="5"/>
  <c r="N220" i="5" s="1"/>
  <c r="M221" i="5"/>
  <c r="M222" i="5"/>
  <c r="M223" i="5"/>
  <c r="M224" i="5"/>
  <c r="N224" i="5" s="1"/>
  <c r="M225" i="5"/>
  <c r="M226" i="5"/>
  <c r="M227" i="5"/>
  <c r="M228" i="5"/>
  <c r="N228" i="5" s="1"/>
  <c r="M229" i="5"/>
  <c r="M230" i="5"/>
  <c r="M231" i="5"/>
  <c r="M232" i="5"/>
  <c r="M233" i="5"/>
  <c r="N233" i="5" s="1"/>
  <c r="M234" i="5"/>
  <c r="M235" i="5"/>
  <c r="M236" i="5"/>
  <c r="M237" i="5"/>
  <c r="M238" i="5"/>
  <c r="N238" i="5" s="1"/>
  <c r="M239" i="5"/>
  <c r="M240" i="5"/>
  <c r="M241" i="5"/>
  <c r="M242" i="5"/>
  <c r="M243" i="5"/>
  <c r="M244" i="5"/>
  <c r="N244" i="5" s="1"/>
  <c r="M245" i="5"/>
  <c r="M246" i="5"/>
  <c r="M247" i="5"/>
  <c r="M248" i="5"/>
  <c r="M249" i="5"/>
  <c r="M250" i="5"/>
  <c r="N250" i="5" s="1"/>
  <c r="M251" i="5"/>
  <c r="M252" i="5"/>
  <c r="M253" i="5"/>
  <c r="M254" i="5"/>
  <c r="M255" i="5"/>
  <c r="N255" i="5" s="1"/>
  <c r="M256" i="5"/>
  <c r="M257" i="5"/>
  <c r="M258" i="5"/>
  <c r="M259" i="5"/>
  <c r="M260" i="5"/>
  <c r="M261" i="5"/>
  <c r="M262" i="5"/>
  <c r="M263" i="5"/>
  <c r="N263" i="5" s="1"/>
  <c r="M264" i="5"/>
  <c r="M265" i="5"/>
  <c r="N265" i="5" s="1"/>
  <c r="M266" i="5"/>
  <c r="M267" i="5"/>
  <c r="M268" i="5"/>
  <c r="M269" i="5"/>
  <c r="M270" i="5"/>
  <c r="M271" i="5"/>
  <c r="N271" i="5" s="1"/>
  <c r="M272" i="5"/>
  <c r="M273" i="5"/>
  <c r="M274" i="5"/>
  <c r="M275" i="5"/>
  <c r="N275" i="5" s="1"/>
  <c r="M276" i="5"/>
  <c r="M277" i="5"/>
  <c r="M278" i="5"/>
  <c r="M279" i="5"/>
  <c r="M280" i="5"/>
  <c r="M281" i="5"/>
  <c r="M282" i="5"/>
  <c r="M283" i="5"/>
  <c r="M284" i="5"/>
  <c r="M285" i="5"/>
  <c r="N285" i="5" s="1"/>
  <c r="M286" i="5"/>
  <c r="M287" i="5"/>
  <c r="M288" i="5"/>
  <c r="M289" i="5"/>
  <c r="M290" i="5"/>
  <c r="M291" i="5"/>
  <c r="N291" i="5" s="1"/>
  <c r="M292" i="5"/>
  <c r="M293" i="5"/>
  <c r="M294" i="5"/>
  <c r="M295" i="5"/>
  <c r="N295" i="5" s="1"/>
  <c r="M296" i="5"/>
  <c r="M297" i="5"/>
  <c r="M298" i="5"/>
  <c r="M299" i="5"/>
  <c r="N299" i="5" s="1"/>
  <c r="M300" i="5"/>
  <c r="M301" i="5"/>
  <c r="M302" i="5"/>
  <c r="M303" i="5"/>
  <c r="M304" i="5"/>
  <c r="N304" i="5" s="1"/>
  <c r="M305" i="5"/>
  <c r="M306" i="5"/>
  <c r="M307" i="5"/>
  <c r="M308" i="5"/>
  <c r="M311" i="5"/>
  <c r="M312" i="5"/>
  <c r="M313" i="5"/>
  <c r="M314" i="5"/>
  <c r="M315" i="5"/>
  <c r="M316" i="5"/>
  <c r="M2" i="5"/>
  <c r="N2" i="5" s="1"/>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11" i="5"/>
  <c r="I312" i="5"/>
  <c r="I313" i="5"/>
  <c r="I314" i="5"/>
  <c r="I315" i="5"/>
  <c r="I316" i="5"/>
  <c r="I2" i="5"/>
  <c r="H3" i="5"/>
  <c r="H4" i="5"/>
  <c r="H5" i="5"/>
  <c r="H6" i="5"/>
  <c r="H7" i="5"/>
  <c r="H8" i="5"/>
  <c r="H9" i="5"/>
  <c r="H10" i="5"/>
  <c r="H11" i="5"/>
  <c r="H12" i="5"/>
  <c r="H13" i="5"/>
  <c r="H14" i="5"/>
  <c r="H15" i="5"/>
  <c r="H16" i="5"/>
  <c r="H17" i="5"/>
  <c r="H18" i="5"/>
  <c r="H19" i="5"/>
  <c r="H20" i="5"/>
  <c r="H21" i="5"/>
  <c r="H22" i="5"/>
  <c r="H23" i="5"/>
  <c r="H24" i="5"/>
  <c r="H25" i="5"/>
  <c r="H26" i="5"/>
  <c r="H27" i="5"/>
  <c r="H28"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11" i="5"/>
  <c r="H312" i="5"/>
  <c r="H313" i="5"/>
  <c r="H314" i="5"/>
  <c r="H315" i="5"/>
  <c r="H316" i="5"/>
  <c r="H2" i="5"/>
  <c r="N204" i="5" l="1"/>
  <c r="N3" i="5"/>
  <c r="N4" i="5" s="1"/>
  <c r="N5" i="5" s="1"/>
  <c r="N6" i="5" s="1"/>
  <c r="N7" i="5" s="1"/>
  <c r="N8" i="5" s="1"/>
  <c r="N206" i="5"/>
  <c r="N207" i="5" s="1"/>
  <c r="N208" i="5" s="1"/>
  <c r="N305" i="5"/>
  <c r="N306" i="5" s="1"/>
  <c r="N307" i="5" s="1"/>
  <c r="N308" i="5" s="1"/>
  <c r="N188" i="5"/>
  <c r="N189" i="5" s="1"/>
  <c r="N190" i="5" s="1"/>
  <c r="N191" i="5" s="1"/>
  <c r="N192" i="5" s="1"/>
  <c r="N193" i="5" s="1"/>
  <c r="N264" i="5"/>
  <c r="N256" i="5"/>
  <c r="N257" i="5" s="1"/>
  <c r="N258" i="5" s="1"/>
  <c r="N259" i="5" s="1"/>
  <c r="N260" i="5" s="1"/>
  <c r="N261" i="5" s="1"/>
  <c r="N262" i="5" s="1"/>
  <c r="N234" i="5"/>
  <c r="N235" i="5" s="1"/>
  <c r="N236" i="5" s="1"/>
  <c r="N237" i="5" s="1"/>
  <c r="N216" i="5"/>
  <c r="N217" i="5" s="1"/>
  <c r="N178" i="5"/>
  <c r="N179" i="5" s="1"/>
  <c r="N180" i="5" s="1"/>
  <c r="N181" i="5" s="1"/>
  <c r="N182" i="5" s="1"/>
  <c r="N183" i="5" s="1"/>
  <c r="N123" i="5"/>
  <c r="N79" i="5"/>
  <c r="N67" i="5"/>
  <c r="N68" i="5" s="1"/>
  <c r="N300" i="5"/>
  <c r="N301" i="5" s="1"/>
  <c r="N302" i="5" s="1"/>
  <c r="N303" i="5" s="1"/>
  <c r="N276" i="5"/>
  <c r="N277" i="5" s="1"/>
  <c r="N278" i="5" s="1"/>
  <c r="N279" i="5" s="1"/>
  <c r="N280" i="5" s="1"/>
  <c r="N281" i="5" s="1"/>
  <c r="N282" i="5" s="1"/>
  <c r="N283" i="5" s="1"/>
  <c r="N284" i="5" s="1"/>
  <c r="N266" i="5"/>
  <c r="N267" i="5" s="1"/>
  <c r="N268" i="5" s="1"/>
  <c r="N269" i="5" s="1"/>
  <c r="N270" i="5" s="1"/>
  <c r="N311" i="5"/>
  <c r="N312" i="5" s="1"/>
  <c r="N313" i="5" s="1"/>
  <c r="N314" i="5" s="1"/>
  <c r="N315" i="5" s="1"/>
  <c r="N316" i="5" s="1"/>
  <c r="N296" i="5"/>
  <c r="N297" i="5" s="1"/>
  <c r="N298" i="5" s="1"/>
  <c r="N286" i="5"/>
  <c r="N287" i="5" s="1"/>
  <c r="N288" i="5" s="1"/>
  <c r="N289" i="5" s="1"/>
  <c r="N290" i="5" s="1"/>
  <c r="N272" i="5"/>
  <c r="N273" i="5" s="1"/>
  <c r="N274" i="5" s="1"/>
  <c r="N239" i="5"/>
  <c r="N240" i="5" s="1"/>
  <c r="N241" i="5" s="1"/>
  <c r="N242" i="5" s="1"/>
  <c r="N243" i="5" s="1"/>
  <c r="N210" i="5"/>
  <c r="N211" i="5" s="1"/>
  <c r="N212" i="5" s="1"/>
  <c r="N213" i="5" s="1"/>
  <c r="N214" i="5" s="1"/>
  <c r="N21" i="5"/>
  <c r="N22" i="5" s="1"/>
  <c r="N292" i="5"/>
  <c r="N293" i="5" s="1"/>
  <c r="N294" i="5" s="1"/>
  <c r="N175" i="5"/>
  <c r="N176" i="5" s="1"/>
  <c r="N168" i="5"/>
  <c r="N169" i="5" s="1"/>
  <c r="N170" i="5" s="1"/>
  <c r="N171" i="5" s="1"/>
  <c r="N172" i="5" s="1"/>
  <c r="N173" i="5" s="1"/>
  <c r="N164" i="5"/>
  <c r="N165" i="5" s="1"/>
  <c r="N166" i="5" s="1"/>
  <c r="N156" i="5"/>
  <c r="N157" i="5" s="1"/>
  <c r="N158" i="5" s="1"/>
  <c r="N159" i="5" s="1"/>
  <c r="N160" i="5" s="1"/>
  <c r="N161" i="5" s="1"/>
  <c r="N162" i="5" s="1"/>
  <c r="N152" i="5"/>
  <c r="N153" i="5" s="1"/>
  <c r="N154" i="5" s="1"/>
  <c r="N144" i="5"/>
  <c r="N145" i="5" s="1"/>
  <c r="N146" i="5" s="1"/>
  <c r="N147" i="5" s="1"/>
  <c r="N148" i="5" s="1"/>
  <c r="N149" i="5" s="1"/>
  <c r="N150" i="5" s="1"/>
  <c r="N140" i="5"/>
  <c r="N141" i="5" s="1"/>
  <c r="N142" i="5" s="1"/>
  <c r="N108" i="5"/>
  <c r="N88" i="5"/>
  <c r="N89" i="5" s="1"/>
  <c r="N90" i="5" s="1"/>
  <c r="N91" i="5" s="1"/>
  <c r="N92" i="5" s="1"/>
  <c r="N84" i="5"/>
  <c r="N85" i="5" s="1"/>
  <c r="N86" i="5" s="1"/>
  <c r="N76" i="5"/>
  <c r="N77" i="5" s="1"/>
  <c r="N72" i="5"/>
  <c r="N73" i="5" s="1"/>
  <c r="N74" i="5" s="1"/>
  <c r="N64" i="5"/>
  <c r="N65" i="5" s="1"/>
  <c r="N56" i="5"/>
  <c r="N57" i="5" s="1"/>
  <c r="N58" i="5" s="1"/>
  <c r="N59" i="5" s="1"/>
  <c r="N60" i="5" s="1"/>
  <c r="N44" i="5"/>
  <c r="N45" i="5" s="1"/>
  <c r="N46" i="5" s="1"/>
  <c r="N47" i="5" s="1"/>
  <c r="N48" i="5" s="1"/>
  <c r="N49" i="5" s="1"/>
  <c r="N50" i="5" s="1"/>
  <c r="N51" i="5" s="1"/>
  <c r="N24" i="5"/>
  <c r="N25" i="5" s="1"/>
  <c r="N26" i="5" s="1"/>
  <c r="N27" i="5" s="1"/>
  <c r="N251" i="5"/>
  <c r="N252" i="5" s="1"/>
  <c r="N253" i="5" s="1"/>
  <c r="N254" i="5" s="1"/>
  <c r="N219" i="5"/>
  <c r="N195" i="5"/>
  <c r="N196" i="5" s="1"/>
  <c r="N197" i="5" s="1"/>
  <c r="N198" i="5" s="1"/>
  <c r="N199" i="5" s="1"/>
  <c r="N200" i="5" s="1"/>
  <c r="N201" i="5" s="1"/>
  <c r="N245" i="5"/>
  <c r="N246" i="5" s="1"/>
  <c r="N247" i="5" s="1"/>
  <c r="N248" i="5" s="1"/>
  <c r="N249" i="5" s="1"/>
  <c r="N229" i="5"/>
  <c r="N230" i="5" s="1"/>
  <c r="N231" i="5" s="1"/>
  <c r="N232" i="5" s="1"/>
  <c r="N221" i="5"/>
  <c r="N222" i="5" s="1"/>
  <c r="N223" i="5" s="1"/>
  <c r="N225" i="5"/>
  <c r="N226" i="5" s="1"/>
  <c r="N227" i="5" s="1"/>
  <c r="N185" i="5"/>
  <c r="N126" i="5"/>
  <c r="N127" i="5" s="1"/>
  <c r="N128" i="5" s="1"/>
  <c r="N129" i="5" s="1"/>
  <c r="N130" i="5" s="1"/>
  <c r="N131" i="5" s="1"/>
  <c r="N114" i="5"/>
  <c r="N115" i="5" s="1"/>
  <c r="N116" i="5" s="1"/>
  <c r="N117" i="5" s="1"/>
  <c r="N118" i="5" s="1"/>
  <c r="N119" i="5" s="1"/>
  <c r="N120" i="5" s="1"/>
  <c r="N121" i="5" s="1"/>
  <c r="N110" i="5"/>
  <c r="N111" i="5" s="1"/>
  <c r="N112" i="5" s="1"/>
  <c r="N102" i="5"/>
  <c r="N103" i="5" s="1"/>
  <c r="N104" i="5" s="1"/>
  <c r="N105" i="5" s="1"/>
  <c r="N106" i="5" s="1"/>
  <c r="N94" i="5"/>
  <c r="N95" i="5" s="1"/>
  <c r="N96" i="5" s="1"/>
  <c r="N97" i="5" s="1"/>
  <c r="N98" i="5" s="1"/>
  <c r="N99" i="5" s="1"/>
  <c r="N100" i="5" s="1"/>
  <c r="N70" i="5"/>
  <c r="N62" i="5"/>
  <c r="N42" i="5"/>
  <c r="N38" i="5"/>
  <c r="N39" i="5" s="1"/>
  <c r="N40" i="5" s="1"/>
  <c r="N34" i="5"/>
  <c r="N35" i="5" s="1"/>
  <c r="N36" i="5" s="1"/>
  <c r="N18" i="5"/>
  <c r="N19" i="5" s="1"/>
  <c r="N14" i="5"/>
  <c r="N15" i="5" s="1"/>
  <c r="N16" i="5" s="1"/>
  <c r="N10" i="5"/>
  <c r="N11" i="5" s="1"/>
  <c r="N12" i="5" s="1"/>
  <c r="N133" i="5"/>
  <c r="N134" i="5" s="1"/>
  <c r="N135" i="5" s="1"/>
  <c r="N136" i="5" s="1"/>
  <c r="N137" i="5" s="1"/>
  <c r="N138" i="5" s="1"/>
  <c r="N81" i="5"/>
  <c r="N82" i="5" s="1"/>
  <c r="N53" i="5"/>
  <c r="N54" i="5" s="1"/>
  <c r="N29" i="5"/>
  <c r="N30" i="5" s="1"/>
  <c r="N31" i="5" s="1"/>
  <c r="N32" i="5" s="1"/>
  <c r="T3" i="8"/>
  <c r="U223" i="8" l="1"/>
  <c r="U224" i="8" s="1"/>
  <c r="T4" i="8"/>
  <c r="T5" i="8"/>
  <c r="T6" i="8"/>
  <c r="T7" i="8"/>
  <c r="T8" i="8"/>
  <c r="U8" i="8" s="1"/>
  <c r="T9" i="8"/>
  <c r="T10" i="8"/>
  <c r="T11" i="8"/>
  <c r="T12" i="8"/>
  <c r="T13" i="8"/>
  <c r="T14" i="8"/>
  <c r="U14" i="8" s="1"/>
  <c r="T15" i="8"/>
  <c r="T16" i="8"/>
  <c r="T17" i="8"/>
  <c r="U17" i="8" s="1"/>
  <c r="T18" i="8"/>
  <c r="T19" i="8"/>
  <c r="T20" i="8"/>
  <c r="T21" i="8"/>
  <c r="T22" i="8"/>
  <c r="T23" i="8"/>
  <c r="T24" i="8"/>
  <c r="U24" i="8" s="1"/>
  <c r="T25" i="8"/>
  <c r="T26" i="8"/>
  <c r="T27" i="8"/>
  <c r="U27" i="8" s="1"/>
  <c r="T28" i="8"/>
  <c r="T29" i="8"/>
  <c r="T30" i="8"/>
  <c r="U30" i="8" s="1"/>
  <c r="T31" i="8"/>
  <c r="T32" i="8"/>
  <c r="T33" i="8"/>
  <c r="T34" i="8"/>
  <c r="U34" i="8" s="1"/>
  <c r="T35" i="8"/>
  <c r="T36" i="8"/>
  <c r="U36" i="8" s="1"/>
  <c r="T37" i="8"/>
  <c r="T38" i="8"/>
  <c r="T39" i="8"/>
  <c r="T40" i="8"/>
  <c r="T41" i="8"/>
  <c r="T42" i="8"/>
  <c r="T43" i="8"/>
  <c r="U43" i="8" s="1"/>
  <c r="T44" i="8"/>
  <c r="T45" i="8"/>
  <c r="T46" i="8"/>
  <c r="T47" i="8"/>
  <c r="T48" i="8"/>
  <c r="T49" i="8"/>
  <c r="T50" i="8"/>
  <c r="U50" i="8" s="1"/>
  <c r="T51" i="8"/>
  <c r="T52" i="8"/>
  <c r="U52" i="8" s="1"/>
  <c r="T53" i="8"/>
  <c r="T54" i="8"/>
  <c r="T55" i="8"/>
  <c r="T56" i="8"/>
  <c r="U56" i="8" s="1"/>
  <c r="T57" i="8"/>
  <c r="T58" i="8"/>
  <c r="U58" i="8" s="1"/>
  <c r="T59" i="8"/>
  <c r="T60" i="8"/>
  <c r="T61" i="8"/>
  <c r="U61" i="8" s="1"/>
  <c r="T62" i="8"/>
  <c r="T63" i="8"/>
  <c r="T64" i="8"/>
  <c r="U64" i="8" s="1"/>
  <c r="T65" i="8"/>
  <c r="U65" i="8" s="1"/>
  <c r="T66" i="8"/>
  <c r="T67" i="8"/>
  <c r="T68" i="8"/>
  <c r="T69" i="8"/>
  <c r="U69" i="8" s="1"/>
  <c r="T70" i="8"/>
  <c r="T71" i="8"/>
  <c r="T72" i="8"/>
  <c r="T73" i="8"/>
  <c r="T74" i="8"/>
  <c r="T75" i="8"/>
  <c r="U75" i="8" s="1"/>
  <c r="T76" i="8"/>
  <c r="T77" i="8"/>
  <c r="U77" i="8" s="1"/>
  <c r="T78" i="8"/>
  <c r="T79" i="8"/>
  <c r="T80" i="8"/>
  <c r="T81" i="8"/>
  <c r="T82" i="8"/>
  <c r="T83" i="8"/>
  <c r="T84" i="8"/>
  <c r="U84" i="8" s="1"/>
  <c r="T85" i="8"/>
  <c r="T86" i="8"/>
  <c r="T87" i="8"/>
  <c r="T88" i="8"/>
  <c r="T89" i="8"/>
  <c r="U89" i="8" s="1"/>
  <c r="T90" i="8"/>
  <c r="T91" i="8"/>
  <c r="T92" i="8"/>
  <c r="T93" i="8"/>
  <c r="U93" i="8" s="1"/>
  <c r="T94" i="8"/>
  <c r="T95" i="8"/>
  <c r="T96" i="8"/>
  <c r="T97" i="8"/>
  <c r="T98" i="8"/>
  <c r="U98" i="8" s="1"/>
  <c r="T99" i="8"/>
  <c r="T100" i="8"/>
  <c r="U100" i="8" s="1"/>
  <c r="T101" i="8"/>
  <c r="T102" i="8"/>
  <c r="T103" i="8"/>
  <c r="T104" i="8"/>
  <c r="U104" i="8" s="1"/>
  <c r="T105" i="8"/>
  <c r="T106" i="8"/>
  <c r="T107" i="8"/>
  <c r="T108" i="8"/>
  <c r="T109" i="8"/>
  <c r="U109" i="8" s="1"/>
  <c r="T110" i="8"/>
  <c r="U110" i="8" s="1"/>
  <c r="T111" i="8"/>
  <c r="T112" i="8"/>
  <c r="T113" i="8"/>
  <c r="T114" i="8"/>
  <c r="T115" i="8"/>
  <c r="T116" i="8"/>
  <c r="T117" i="8"/>
  <c r="U117" i="8" s="1"/>
  <c r="T118" i="8"/>
  <c r="U118" i="8" s="1"/>
  <c r="U119" i="8" s="1"/>
  <c r="T119" i="8"/>
  <c r="T120" i="8"/>
  <c r="T121" i="8"/>
  <c r="U121" i="8" s="1"/>
  <c r="T122" i="8"/>
  <c r="U122" i="8" s="1"/>
  <c r="U123" i="8" s="1"/>
  <c r="T123" i="8"/>
  <c r="T124" i="8"/>
  <c r="U124" i="8" s="1"/>
  <c r="T125" i="8"/>
  <c r="T126" i="8"/>
  <c r="T127" i="8"/>
  <c r="T128" i="8"/>
  <c r="U128" i="8" s="1"/>
  <c r="T129" i="8"/>
  <c r="T130" i="8"/>
  <c r="T131" i="8"/>
  <c r="U131" i="8" s="1"/>
  <c r="T132" i="8"/>
  <c r="T133" i="8"/>
  <c r="T134" i="8"/>
  <c r="U134" i="8" s="1"/>
  <c r="U135" i="8" s="1"/>
  <c r="T135" i="8"/>
  <c r="T136" i="8"/>
  <c r="T137" i="8"/>
  <c r="T138" i="8"/>
  <c r="T139" i="8"/>
  <c r="U139" i="8" s="1"/>
  <c r="T140" i="8"/>
  <c r="T141" i="8"/>
  <c r="T142" i="8"/>
  <c r="T143" i="8"/>
  <c r="T144" i="8"/>
  <c r="T145" i="8"/>
  <c r="U145" i="8" s="1"/>
  <c r="T146" i="8"/>
  <c r="U146" i="8" s="1"/>
  <c r="T147" i="8"/>
  <c r="U147" i="8" s="1"/>
  <c r="T148" i="8"/>
  <c r="T149" i="8"/>
  <c r="T150" i="8"/>
  <c r="T151" i="8"/>
  <c r="T152" i="8"/>
  <c r="U152" i="8" s="1"/>
  <c r="T153" i="8"/>
  <c r="T154" i="8"/>
  <c r="T155" i="8"/>
  <c r="U155" i="8" s="1"/>
  <c r="T156" i="8"/>
  <c r="U156" i="8" s="1"/>
  <c r="T157" i="8"/>
  <c r="T158" i="8"/>
  <c r="T159" i="8"/>
  <c r="T160" i="8"/>
  <c r="T161" i="8"/>
  <c r="U161" i="8" s="1"/>
  <c r="T162" i="8"/>
  <c r="U162" i="8" s="1"/>
  <c r="U163" i="8" s="1"/>
  <c r="T163" i="8"/>
  <c r="T164" i="8"/>
  <c r="T165" i="8"/>
  <c r="U165" i="8" s="1"/>
  <c r="T166" i="8"/>
  <c r="U166" i="8" s="1"/>
  <c r="T167" i="8"/>
  <c r="U167" i="8" s="1"/>
  <c r="T168" i="8"/>
  <c r="T169" i="8"/>
  <c r="T170" i="8"/>
  <c r="U170" i="8" s="1"/>
  <c r="U171" i="8" s="1"/>
  <c r="T171" i="8"/>
  <c r="T172" i="8"/>
  <c r="T173" i="8"/>
  <c r="T174" i="8"/>
  <c r="T175" i="8"/>
  <c r="U175" i="8" s="1"/>
  <c r="T176" i="8"/>
  <c r="T177" i="8"/>
  <c r="T178" i="8"/>
  <c r="T179" i="8"/>
  <c r="U179" i="8" s="1"/>
  <c r="T180" i="8"/>
  <c r="T181" i="8"/>
  <c r="U181" i="8" s="1"/>
  <c r="T182" i="8"/>
  <c r="U182" i="8" s="1"/>
  <c r="U183" i="8" s="1"/>
  <c r="T183" i="8"/>
  <c r="T184" i="8"/>
  <c r="T185" i="8"/>
  <c r="U185" i="8" s="1"/>
  <c r="T186" i="8"/>
  <c r="U186" i="8" s="1"/>
  <c r="U187" i="8" s="1"/>
  <c r="T187" i="8"/>
  <c r="T188" i="8"/>
  <c r="T189" i="8"/>
  <c r="T190" i="8"/>
  <c r="T191" i="8"/>
  <c r="T192" i="8"/>
  <c r="T193" i="8"/>
  <c r="T194" i="8"/>
  <c r="T195" i="8"/>
  <c r="U195" i="8" s="1"/>
  <c r="T196" i="8"/>
  <c r="T197" i="8"/>
  <c r="T198" i="8"/>
  <c r="T199" i="8"/>
  <c r="T200" i="8"/>
  <c r="T201" i="8"/>
  <c r="T202" i="8"/>
  <c r="U202" i="8" s="1"/>
  <c r="U203" i="8" s="1"/>
  <c r="T203" i="8"/>
  <c r="T204" i="8"/>
  <c r="U204" i="8" s="1"/>
  <c r="T205" i="8"/>
  <c r="T206" i="8"/>
  <c r="T207" i="8"/>
  <c r="T208" i="8"/>
  <c r="T209" i="8"/>
  <c r="U209" i="8" s="1"/>
  <c r="T210" i="8"/>
  <c r="U210" i="8" s="1"/>
  <c r="U211" i="8" s="1"/>
  <c r="T211" i="8"/>
  <c r="T212" i="8"/>
  <c r="T213" i="8"/>
  <c r="T214" i="8"/>
  <c r="T215" i="8"/>
  <c r="T216" i="8"/>
  <c r="T217" i="8"/>
  <c r="U217" i="8" s="1"/>
  <c r="T218" i="8"/>
  <c r="U218" i="8" s="1"/>
  <c r="T219" i="8"/>
  <c r="U219" i="8" s="1"/>
  <c r="T220" i="8"/>
  <c r="T221" i="8"/>
  <c r="T222" i="8"/>
  <c r="T225" i="8"/>
  <c r="U225" i="8" s="1"/>
  <c r="T226" i="8"/>
  <c r="T227" i="8"/>
  <c r="T228" i="8"/>
  <c r="U228" i="8" s="1"/>
  <c r="T229" i="8"/>
  <c r="T230" i="8"/>
  <c r="U230" i="8" s="1"/>
  <c r="T231" i="8"/>
  <c r="T232" i="8"/>
  <c r="T233" i="8"/>
  <c r="U233" i="8" s="1"/>
  <c r="T234" i="8"/>
  <c r="T235" i="8"/>
  <c r="T236" i="8"/>
  <c r="T237" i="8"/>
  <c r="U237" i="8" s="1"/>
  <c r="T238" i="8"/>
  <c r="T239" i="8"/>
  <c r="T240" i="8"/>
  <c r="T241" i="8"/>
  <c r="T242" i="8"/>
  <c r="T243" i="8"/>
  <c r="T244" i="8"/>
  <c r="T245" i="8"/>
  <c r="U245" i="8" s="1"/>
  <c r="T246" i="8"/>
  <c r="T247" i="8"/>
  <c r="U247" i="8" s="1"/>
  <c r="T248" i="8"/>
  <c r="T249" i="8"/>
  <c r="T250" i="8"/>
  <c r="T251" i="8"/>
  <c r="T252" i="8"/>
  <c r="T253" i="8"/>
  <c r="T254" i="8"/>
  <c r="U3" i="8"/>
  <c r="T2" i="8"/>
  <c r="H5" i="8"/>
  <c r="I5" i="8"/>
  <c r="H6" i="8"/>
  <c r="I6" i="8"/>
  <c r="H7" i="8"/>
  <c r="I7" i="8"/>
  <c r="H8" i="8"/>
  <c r="I8" i="8"/>
  <c r="H9" i="8"/>
  <c r="I9" i="8"/>
  <c r="H10" i="8"/>
  <c r="I10" i="8"/>
  <c r="H11" i="8"/>
  <c r="I11" i="8"/>
  <c r="H12" i="8"/>
  <c r="I12" i="8"/>
  <c r="H13" i="8"/>
  <c r="I13" i="8"/>
  <c r="H14" i="8"/>
  <c r="I14" i="8"/>
  <c r="H15" i="8"/>
  <c r="I15" i="8"/>
  <c r="H16" i="8"/>
  <c r="I16" i="8"/>
  <c r="H17" i="8"/>
  <c r="I17" i="8"/>
  <c r="H18" i="8"/>
  <c r="I18" i="8"/>
  <c r="H19" i="8"/>
  <c r="I19" i="8"/>
  <c r="H20" i="8"/>
  <c r="I20"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H205" i="8"/>
  <c r="I205" i="8"/>
  <c r="H206" i="8"/>
  <c r="I206" i="8"/>
  <c r="H207" i="8"/>
  <c r="I207" i="8"/>
  <c r="H208" i="8"/>
  <c r="I208" i="8"/>
  <c r="H209" i="8"/>
  <c r="I209" i="8"/>
  <c r="H210" i="8"/>
  <c r="I210" i="8"/>
  <c r="H211" i="8"/>
  <c r="I211" i="8"/>
  <c r="H212" i="8"/>
  <c r="I212" i="8"/>
  <c r="H213" i="8"/>
  <c r="I213" i="8"/>
  <c r="H214" i="8"/>
  <c r="I214" i="8"/>
  <c r="H215" i="8"/>
  <c r="I215" i="8"/>
  <c r="H216" i="8"/>
  <c r="I216" i="8"/>
  <c r="H217" i="8"/>
  <c r="I217" i="8"/>
  <c r="H218" i="8"/>
  <c r="I218" i="8"/>
  <c r="H219" i="8"/>
  <c r="I219" i="8"/>
  <c r="H220" i="8"/>
  <c r="I220" i="8"/>
  <c r="H221" i="8"/>
  <c r="I221" i="8"/>
  <c r="H222" i="8"/>
  <c r="I222" i="8"/>
  <c r="H223" i="8"/>
  <c r="I223" i="8"/>
  <c r="H224" i="8"/>
  <c r="I224" i="8"/>
  <c r="H225" i="8"/>
  <c r="I225" i="8"/>
  <c r="H226" i="8"/>
  <c r="I226" i="8"/>
  <c r="H227" i="8"/>
  <c r="I227" i="8"/>
  <c r="H228" i="8"/>
  <c r="I228" i="8"/>
  <c r="H229" i="8"/>
  <c r="I229" i="8"/>
  <c r="H230" i="8"/>
  <c r="I230" i="8"/>
  <c r="H231" i="8"/>
  <c r="I231" i="8"/>
  <c r="H232" i="8"/>
  <c r="I232" i="8"/>
  <c r="H233" i="8"/>
  <c r="I233" i="8"/>
  <c r="H234" i="8"/>
  <c r="I234" i="8"/>
  <c r="H235" i="8"/>
  <c r="I235" i="8"/>
  <c r="H236" i="8"/>
  <c r="I236" i="8"/>
  <c r="H237" i="8"/>
  <c r="I237" i="8"/>
  <c r="H238" i="8"/>
  <c r="I238" i="8"/>
  <c r="H239" i="8"/>
  <c r="I239" i="8"/>
  <c r="H240" i="8"/>
  <c r="I240" i="8"/>
  <c r="H241" i="8"/>
  <c r="I241" i="8"/>
  <c r="H242" i="8"/>
  <c r="I242" i="8"/>
  <c r="H243" i="8"/>
  <c r="I243" i="8"/>
  <c r="H244" i="8"/>
  <c r="I244" i="8"/>
  <c r="H245" i="8"/>
  <c r="I245" i="8"/>
  <c r="H246" i="8"/>
  <c r="I246" i="8"/>
  <c r="H247" i="8"/>
  <c r="I247" i="8"/>
  <c r="H248" i="8"/>
  <c r="I248" i="8"/>
  <c r="H249" i="8"/>
  <c r="I249" i="8"/>
  <c r="H250" i="8"/>
  <c r="I250" i="8"/>
  <c r="H251" i="8"/>
  <c r="I251" i="8"/>
  <c r="H252" i="8"/>
  <c r="I252" i="8"/>
  <c r="H253" i="8"/>
  <c r="I253" i="8"/>
  <c r="H254" i="8"/>
  <c r="I254" i="8"/>
  <c r="F178" i="8"/>
  <c r="H178" i="8" s="1"/>
  <c r="F21" i="8"/>
  <c r="H21" i="8" s="1"/>
  <c r="H3" i="8"/>
  <c r="I3" i="8"/>
  <c r="H4" i="8"/>
  <c r="I4" i="8"/>
  <c r="I2" i="8"/>
  <c r="H2" i="8"/>
  <c r="U248" i="8" l="1"/>
  <c r="U246" i="8"/>
  <c r="U238" i="8"/>
  <c r="U239" i="8" s="1"/>
  <c r="U234" i="8"/>
  <c r="U235" i="8" s="1"/>
  <c r="U231" i="8"/>
  <c r="U226" i="8"/>
  <c r="U227" i="8" s="1"/>
  <c r="U220" i="8"/>
  <c r="U221" i="8" s="1"/>
  <c r="U222" i="8" s="1"/>
  <c r="U196" i="8"/>
  <c r="U197" i="8" s="1"/>
  <c r="U198" i="8" s="1"/>
  <c r="U199" i="8" s="1"/>
  <c r="U200" i="8" s="1"/>
  <c r="U201" i="8" s="1"/>
  <c r="U180" i="8"/>
  <c r="U176" i="8"/>
  <c r="U177" i="8" s="1"/>
  <c r="U178" i="8" s="1"/>
  <c r="U168" i="8"/>
  <c r="U169" i="8" s="1"/>
  <c r="U148" i="8"/>
  <c r="U149" i="8" s="1"/>
  <c r="U150" i="8" s="1"/>
  <c r="U151" i="8" s="1"/>
  <c r="U140" i="8"/>
  <c r="U141" i="8" s="1"/>
  <c r="U142" i="8" s="1"/>
  <c r="U143" i="8" s="1"/>
  <c r="U144" i="8" s="1"/>
  <c r="U132" i="8"/>
  <c r="U133" i="8" s="1"/>
  <c r="U129" i="8"/>
  <c r="U130" i="8" s="1"/>
  <c r="U125" i="8"/>
  <c r="U126" i="8" s="1"/>
  <c r="U127" i="8" s="1"/>
  <c r="U105" i="8"/>
  <c r="U106" i="8" s="1"/>
  <c r="U107" i="8" s="1"/>
  <c r="U108" i="8" s="1"/>
  <c r="U101" i="8"/>
  <c r="U85" i="8"/>
  <c r="U86" i="8" s="1"/>
  <c r="U87" i="8" s="1"/>
  <c r="U88" i="8" s="1"/>
  <c r="U53" i="8"/>
  <c r="U54" i="8" s="1"/>
  <c r="U55" i="8" s="1"/>
  <c r="U78" i="8"/>
  <c r="U79" i="8" s="1"/>
  <c r="U80" i="8" s="1"/>
  <c r="U81" i="8" s="1"/>
  <c r="U82" i="8" s="1"/>
  <c r="U83" i="8" s="1"/>
  <c r="U70" i="8"/>
  <c r="U71" i="8" s="1"/>
  <c r="U72" i="8" s="1"/>
  <c r="U73" i="8" s="1"/>
  <c r="U74" i="8" s="1"/>
  <c r="U240" i="8"/>
  <c r="U241" i="8" s="1"/>
  <c r="U242" i="8" s="1"/>
  <c r="U243" i="8" s="1"/>
  <c r="U244" i="8" s="1"/>
  <c r="U236" i="8"/>
  <c r="U232" i="8"/>
  <c r="U102" i="8"/>
  <c r="U103" i="8" s="1"/>
  <c r="U212" i="8"/>
  <c r="U213" i="8" s="1"/>
  <c r="U214" i="8" s="1"/>
  <c r="U215" i="8" s="1"/>
  <c r="U216" i="8" s="1"/>
  <c r="U188" i="8"/>
  <c r="U189" i="8" s="1"/>
  <c r="U190" i="8" s="1"/>
  <c r="U191" i="8" s="1"/>
  <c r="U192" i="8" s="1"/>
  <c r="U193" i="8" s="1"/>
  <c r="U194" i="8" s="1"/>
  <c r="U184" i="8"/>
  <c r="U172" i="8"/>
  <c r="U173" i="8" s="1"/>
  <c r="U174" i="8" s="1"/>
  <c r="U164" i="8"/>
  <c r="U136" i="8"/>
  <c r="U137" i="8" s="1"/>
  <c r="U138" i="8" s="1"/>
  <c r="U120" i="8"/>
  <c r="U111" i="8"/>
  <c r="U112" i="8" s="1"/>
  <c r="U113" i="8" s="1"/>
  <c r="U114" i="8" s="1"/>
  <c r="U115" i="8" s="1"/>
  <c r="U116" i="8" s="1"/>
  <c r="U99" i="8"/>
  <c r="U94" i="8"/>
  <c r="U95" i="8" s="1"/>
  <c r="U96" i="8" s="1"/>
  <c r="U97" i="8" s="1"/>
  <c r="U90" i="8"/>
  <c r="U91" i="8" s="1"/>
  <c r="U92" i="8" s="1"/>
  <c r="U51" i="8"/>
  <c r="U15" i="8"/>
  <c r="U16" i="8" s="1"/>
  <c r="U205" i="8"/>
  <c r="U206" i="8" s="1"/>
  <c r="U207" i="8" s="1"/>
  <c r="U208" i="8" s="1"/>
  <c r="U157" i="8"/>
  <c r="U158" i="8" s="1"/>
  <c r="U159" i="8" s="1"/>
  <c r="U160" i="8" s="1"/>
  <c r="U153" i="8"/>
  <c r="U154" i="8" s="1"/>
  <c r="U66" i="8"/>
  <c r="U67" i="8" s="1"/>
  <c r="U68" i="8" s="1"/>
  <c r="U62" i="8"/>
  <c r="U63" i="8" s="1"/>
  <c r="U57" i="8"/>
  <c r="U37" i="8"/>
  <c r="U38" i="8" s="1"/>
  <c r="U39" i="8" s="1"/>
  <c r="U40" i="8" s="1"/>
  <c r="U41" i="8" s="1"/>
  <c r="U42" i="8" s="1"/>
  <c r="U25" i="8"/>
  <c r="U26" i="8" s="1"/>
  <c r="U18" i="8"/>
  <c r="U19" i="8" s="1"/>
  <c r="U20" i="8" s="1"/>
  <c r="U21" i="8" s="1"/>
  <c r="U22" i="8" s="1"/>
  <c r="U23" i="8" s="1"/>
  <c r="U76" i="8"/>
  <c r="U28" i="8"/>
  <c r="U29" i="8" s="1"/>
  <c r="U9" i="8"/>
  <c r="U10" i="8" s="1"/>
  <c r="U11" i="8" s="1"/>
  <c r="U12" i="8" s="1"/>
  <c r="U13" i="8" s="1"/>
  <c r="U44" i="8"/>
  <c r="U45" i="8" s="1"/>
  <c r="U46" i="8" s="1"/>
  <c r="U47" i="8" s="1"/>
  <c r="U48" i="8" s="1"/>
  <c r="U49" i="8" s="1"/>
  <c r="U4" i="8"/>
  <c r="U5" i="8" s="1"/>
  <c r="U6" i="8" s="1"/>
  <c r="U7" i="8" s="1"/>
  <c r="U249" i="8"/>
  <c r="U250" i="8" s="1"/>
  <c r="U251" i="8" s="1"/>
  <c r="U252" i="8" s="1"/>
  <c r="U253" i="8" s="1"/>
  <c r="U254" i="8" s="1"/>
  <c r="U229" i="8"/>
  <c r="U59" i="8"/>
  <c r="U60" i="8" s="1"/>
  <c r="U35" i="8"/>
  <c r="U31" i="8"/>
  <c r="U32" i="8" s="1"/>
  <c r="U33" i="8" s="1"/>
  <c r="M156" i="4"/>
  <c r="H3" i="2"/>
  <c r="I3" i="2"/>
  <c r="H4" i="2"/>
  <c r="I4" i="2"/>
  <c r="H5" i="2"/>
  <c r="I5" i="2"/>
  <c r="H6" i="2"/>
  <c r="I6" i="2"/>
  <c r="H7" i="2"/>
  <c r="I7" i="2"/>
  <c r="H8" i="2"/>
  <c r="I8" i="2"/>
  <c r="H9" i="2"/>
  <c r="I9" i="2"/>
  <c r="H10" i="2"/>
  <c r="I10" i="2"/>
  <c r="I11" i="2"/>
  <c r="H12" i="2"/>
  <c r="I12" i="2"/>
  <c r="H13" i="2"/>
  <c r="I13" i="2"/>
  <c r="H14" i="2"/>
  <c r="I14" i="2"/>
  <c r="H15" i="2"/>
  <c r="I15" i="2"/>
  <c r="H16" i="2"/>
  <c r="I16" i="2"/>
  <c r="H17" i="2"/>
  <c r="I17" i="2"/>
  <c r="H18" i="2"/>
  <c r="I18" i="2"/>
  <c r="H19" i="2"/>
  <c r="I19" i="2"/>
  <c r="H20" i="2"/>
  <c r="I20" i="2"/>
  <c r="H21" i="2"/>
  <c r="I21" i="2"/>
  <c r="H22" i="2"/>
  <c r="I22" i="2"/>
  <c r="H23" i="2"/>
  <c r="I23" i="2"/>
  <c r="H24" i="2"/>
  <c r="I24" i="2"/>
  <c r="H25" i="2"/>
  <c r="I25" i="2"/>
  <c r="H26" i="2"/>
  <c r="I26" i="2"/>
  <c r="H27" i="2"/>
  <c r="I27" i="2"/>
  <c r="H28" i="2"/>
  <c r="I28" i="2"/>
  <c r="H29" i="2"/>
  <c r="I29" i="2"/>
  <c r="H30" i="2"/>
  <c r="I30" i="2"/>
  <c r="H31" i="2"/>
  <c r="I31" i="2"/>
  <c r="H32" i="2"/>
  <c r="I32" i="2"/>
  <c r="H33" i="2"/>
  <c r="I33" i="2"/>
  <c r="H34" i="2"/>
  <c r="I34" i="2"/>
  <c r="H35" i="2"/>
  <c r="I35" i="2"/>
  <c r="H36" i="2"/>
  <c r="I36" i="2"/>
  <c r="H37" i="2"/>
  <c r="I37" i="2"/>
  <c r="H38" i="2"/>
  <c r="I38" i="2"/>
  <c r="H39" i="2"/>
  <c r="I39" i="2"/>
  <c r="H40" i="2"/>
  <c r="I40" i="2"/>
  <c r="H41" i="2"/>
  <c r="I41" i="2"/>
  <c r="H42" i="2"/>
  <c r="I42" i="2"/>
  <c r="H43" i="2"/>
  <c r="I43" i="2"/>
  <c r="H44" i="2"/>
  <c r="I44" i="2"/>
  <c r="H45" i="2"/>
  <c r="I45" i="2"/>
  <c r="H46" i="2"/>
  <c r="I46" i="2"/>
  <c r="H47" i="2"/>
  <c r="I47" i="2"/>
  <c r="H48" i="2"/>
  <c r="I48" i="2"/>
  <c r="H49" i="2"/>
  <c r="I49" i="2"/>
  <c r="H50" i="2"/>
  <c r="I50" i="2"/>
  <c r="H51" i="2"/>
  <c r="I51" i="2"/>
  <c r="H52" i="2"/>
  <c r="I52" i="2"/>
  <c r="H53" i="2"/>
  <c r="I53" i="2"/>
  <c r="H54" i="2"/>
  <c r="I54" i="2"/>
  <c r="H55" i="2"/>
  <c r="I55" i="2"/>
  <c r="H56" i="2"/>
  <c r="I56" i="2"/>
  <c r="I57" i="2"/>
  <c r="H58" i="2"/>
  <c r="I58" i="2"/>
  <c r="H59" i="2"/>
  <c r="I59" i="2"/>
  <c r="H60" i="2"/>
  <c r="I60" i="2"/>
  <c r="H61" i="2"/>
  <c r="I61" i="2"/>
  <c r="H62" i="2"/>
  <c r="I62" i="2"/>
  <c r="H63" i="2"/>
  <c r="I63" i="2"/>
  <c r="H64" i="2"/>
  <c r="I64" i="2"/>
  <c r="H65" i="2"/>
  <c r="I65" i="2"/>
  <c r="H66" i="2"/>
  <c r="I66" i="2"/>
  <c r="H67" i="2"/>
  <c r="I67" i="2"/>
  <c r="H68" i="2"/>
  <c r="I68" i="2"/>
  <c r="H69" i="2"/>
  <c r="I69" i="2"/>
  <c r="H70" i="2"/>
  <c r="I70" i="2"/>
  <c r="H71" i="2"/>
  <c r="I71" i="2"/>
  <c r="H72" i="2"/>
  <c r="I72" i="2"/>
  <c r="H73" i="2"/>
  <c r="I73" i="2"/>
  <c r="H74" i="2"/>
  <c r="I74" i="2"/>
  <c r="H75" i="2"/>
  <c r="I75" i="2"/>
  <c r="I76" i="2"/>
  <c r="H77" i="2"/>
  <c r="I77" i="2"/>
  <c r="H78" i="2"/>
  <c r="I78" i="2"/>
  <c r="H79" i="2"/>
  <c r="I79" i="2"/>
  <c r="H80" i="2"/>
  <c r="I80" i="2"/>
  <c r="H81" i="2"/>
  <c r="I81" i="2"/>
  <c r="H82" i="2"/>
  <c r="I82" i="2"/>
  <c r="H83" i="2"/>
  <c r="I83" i="2"/>
  <c r="H84" i="2"/>
  <c r="I84" i="2"/>
  <c r="H85" i="2"/>
  <c r="I85" i="2"/>
  <c r="I86" i="2"/>
  <c r="H87" i="2"/>
  <c r="I87" i="2"/>
  <c r="H88" i="2"/>
  <c r="I88" i="2"/>
  <c r="H89" i="2"/>
  <c r="I89" i="2"/>
  <c r="H90" i="2"/>
  <c r="I90" i="2"/>
  <c r="H91" i="2"/>
  <c r="I91" i="2"/>
  <c r="H92" i="2"/>
  <c r="I92" i="2"/>
  <c r="H93" i="2"/>
  <c r="I93" i="2"/>
  <c r="H94" i="2"/>
  <c r="I94" i="2"/>
  <c r="H95" i="2"/>
  <c r="I95" i="2"/>
  <c r="H96" i="2"/>
  <c r="I96" i="2"/>
  <c r="H97" i="2"/>
  <c r="I97" i="2"/>
  <c r="H98" i="2"/>
  <c r="I98" i="2"/>
  <c r="H99" i="2"/>
  <c r="I99" i="2"/>
  <c r="H100" i="2"/>
  <c r="I100" i="2"/>
  <c r="H101" i="2"/>
  <c r="I101" i="2"/>
  <c r="H102" i="2"/>
  <c r="I102" i="2"/>
  <c r="H103" i="2"/>
  <c r="I103" i="2"/>
  <c r="H104" i="2"/>
  <c r="I104" i="2"/>
  <c r="H105" i="2"/>
  <c r="I105" i="2"/>
  <c r="H106" i="2"/>
  <c r="I106" i="2"/>
  <c r="H107" i="2"/>
  <c r="I107" i="2"/>
  <c r="H108" i="2"/>
  <c r="I108" i="2"/>
  <c r="H109" i="2"/>
  <c r="I109" i="2"/>
  <c r="H110" i="2"/>
  <c r="I110" i="2"/>
  <c r="H111" i="2"/>
  <c r="I111" i="2"/>
  <c r="H112" i="2"/>
  <c r="I112" i="2"/>
  <c r="H113" i="2"/>
  <c r="I113" i="2"/>
  <c r="H114" i="2"/>
  <c r="I114" i="2"/>
  <c r="H115" i="2"/>
  <c r="I115" i="2"/>
  <c r="H116" i="2"/>
  <c r="I116" i="2"/>
  <c r="H117" i="2"/>
  <c r="I117" i="2"/>
  <c r="H118" i="2"/>
  <c r="I118" i="2"/>
  <c r="H119" i="2"/>
  <c r="I119" i="2"/>
  <c r="H120" i="2"/>
  <c r="I120" i="2"/>
  <c r="H121" i="2"/>
  <c r="I121" i="2"/>
  <c r="H122" i="2"/>
  <c r="I122" i="2"/>
  <c r="H123" i="2"/>
  <c r="I123" i="2"/>
  <c r="H124" i="2"/>
  <c r="I124" i="2"/>
  <c r="H125" i="2"/>
  <c r="I125" i="2"/>
  <c r="H126" i="2"/>
  <c r="I126" i="2"/>
  <c r="H127" i="2"/>
  <c r="I127" i="2"/>
  <c r="H128" i="2"/>
  <c r="I128" i="2"/>
  <c r="H129" i="2"/>
  <c r="I129" i="2"/>
  <c r="H130" i="2"/>
  <c r="I130" i="2"/>
  <c r="H131" i="2"/>
  <c r="I131" i="2"/>
  <c r="H132" i="2"/>
  <c r="I132" i="2"/>
  <c r="H133" i="2"/>
  <c r="I133" i="2"/>
  <c r="H134" i="2"/>
  <c r="I134" i="2"/>
  <c r="H135" i="2"/>
  <c r="I135" i="2"/>
  <c r="H136" i="2"/>
  <c r="I136" i="2"/>
  <c r="H137" i="2"/>
  <c r="I137" i="2"/>
  <c r="H138" i="2"/>
  <c r="I138" i="2"/>
  <c r="H139" i="2"/>
  <c r="I139" i="2"/>
  <c r="H140" i="2"/>
  <c r="I140" i="2"/>
  <c r="H141" i="2"/>
  <c r="I141" i="2"/>
  <c r="H142" i="2"/>
  <c r="I142" i="2"/>
  <c r="H143" i="2"/>
  <c r="I143" i="2"/>
  <c r="H144" i="2"/>
  <c r="I144" i="2"/>
  <c r="H145" i="2"/>
  <c r="I145" i="2"/>
  <c r="H146" i="2"/>
  <c r="I146" i="2"/>
  <c r="H147" i="2"/>
  <c r="I147" i="2"/>
  <c r="H148" i="2"/>
  <c r="I148" i="2"/>
  <c r="H149" i="2"/>
  <c r="I149" i="2"/>
  <c r="H150" i="2"/>
  <c r="I150" i="2"/>
  <c r="H151" i="2"/>
  <c r="I151" i="2"/>
  <c r="H152" i="2"/>
  <c r="I152" i="2"/>
  <c r="H153" i="2"/>
  <c r="I153" i="2"/>
  <c r="H154" i="2"/>
  <c r="I154" i="2"/>
  <c r="H155" i="2"/>
  <c r="I155" i="2"/>
  <c r="H156" i="2"/>
  <c r="I156" i="2"/>
  <c r="H157" i="2"/>
  <c r="I157" i="2"/>
  <c r="H158" i="2"/>
  <c r="I158" i="2"/>
  <c r="H159" i="2"/>
  <c r="I159" i="2"/>
  <c r="H160" i="2"/>
  <c r="I160" i="2"/>
  <c r="H161" i="2"/>
  <c r="I161" i="2"/>
  <c r="H162" i="2"/>
  <c r="I162" i="2"/>
  <c r="H163" i="2"/>
  <c r="I163" i="2"/>
  <c r="H164" i="2"/>
  <c r="I164" i="2"/>
  <c r="H165" i="2"/>
  <c r="I165" i="2"/>
  <c r="H166" i="2"/>
  <c r="I166" i="2"/>
  <c r="H167" i="2"/>
  <c r="I167" i="2"/>
  <c r="H168" i="2"/>
  <c r="I168" i="2"/>
  <c r="H169" i="2"/>
  <c r="I169" i="2"/>
  <c r="H170" i="2"/>
  <c r="I170" i="2"/>
  <c r="H171" i="2"/>
  <c r="I171" i="2"/>
  <c r="H172" i="2"/>
  <c r="I172" i="2"/>
  <c r="H173" i="2"/>
  <c r="I173" i="2"/>
  <c r="H174" i="2"/>
  <c r="I174" i="2"/>
  <c r="H175" i="2"/>
  <c r="I175" i="2"/>
  <c r="H176" i="2"/>
  <c r="I176" i="2"/>
  <c r="H177" i="2"/>
  <c r="I177" i="2"/>
  <c r="H178" i="2"/>
  <c r="I178" i="2"/>
  <c r="H179" i="2"/>
  <c r="I179" i="2"/>
  <c r="H180" i="2"/>
  <c r="I180" i="2"/>
  <c r="H181" i="2"/>
  <c r="I181" i="2"/>
  <c r="H182" i="2"/>
  <c r="I182" i="2"/>
  <c r="H183" i="2"/>
  <c r="I183" i="2"/>
  <c r="H184" i="2"/>
  <c r="I184" i="2"/>
  <c r="H185" i="2"/>
  <c r="I185" i="2"/>
  <c r="H186" i="2"/>
  <c r="I186" i="2"/>
  <c r="H187" i="2"/>
  <c r="I187" i="2"/>
  <c r="H188" i="2"/>
  <c r="I188" i="2"/>
  <c r="H189" i="2"/>
  <c r="I189" i="2"/>
  <c r="H190" i="2"/>
  <c r="I190" i="2"/>
  <c r="H191" i="2"/>
  <c r="I191" i="2"/>
  <c r="H192" i="2"/>
  <c r="I192" i="2"/>
  <c r="H193" i="2"/>
  <c r="I193" i="2"/>
  <c r="H194" i="2"/>
  <c r="I194" i="2"/>
  <c r="H195" i="2"/>
  <c r="I195" i="2"/>
  <c r="H196" i="2"/>
  <c r="H197" i="2"/>
  <c r="I197" i="2"/>
  <c r="H198" i="2"/>
  <c r="I198" i="2"/>
  <c r="H199" i="2"/>
  <c r="I199" i="2"/>
  <c r="H200" i="2"/>
  <c r="I200" i="2"/>
  <c r="H201" i="2"/>
  <c r="I201" i="2"/>
  <c r="H202" i="2"/>
  <c r="I202" i="2"/>
  <c r="H203" i="2"/>
  <c r="I203" i="2"/>
  <c r="H204" i="2"/>
  <c r="I204" i="2"/>
  <c r="H205" i="2"/>
  <c r="I205" i="2"/>
  <c r="H206" i="2"/>
  <c r="I206" i="2"/>
  <c r="H207" i="2"/>
  <c r="I207" i="2"/>
  <c r="H208" i="2"/>
  <c r="I208" i="2"/>
  <c r="H209" i="2"/>
  <c r="I209" i="2"/>
  <c r="H210" i="2"/>
  <c r="I210" i="2"/>
  <c r="H211" i="2"/>
  <c r="I211" i="2"/>
  <c r="H212" i="2"/>
  <c r="I212" i="2"/>
  <c r="H213" i="2"/>
  <c r="I213" i="2"/>
  <c r="H214" i="2"/>
  <c r="I214" i="2"/>
  <c r="H215" i="2"/>
  <c r="I215" i="2"/>
  <c r="H216" i="2"/>
  <c r="I216" i="2"/>
  <c r="H217" i="2"/>
  <c r="I217" i="2"/>
  <c r="H218" i="2"/>
  <c r="I218" i="2"/>
  <c r="H219" i="2"/>
  <c r="I219" i="2"/>
  <c r="H220" i="2"/>
  <c r="I220" i="2"/>
  <c r="H221" i="2"/>
  <c r="I221" i="2"/>
  <c r="H222" i="2"/>
  <c r="I222" i="2"/>
  <c r="I223" i="2"/>
  <c r="H224" i="2"/>
  <c r="I224" i="2"/>
  <c r="H225" i="2"/>
  <c r="I225" i="2"/>
  <c r="H226" i="2"/>
  <c r="I226" i="2"/>
  <c r="H227" i="2"/>
  <c r="I227" i="2"/>
  <c r="H228" i="2"/>
  <c r="I228" i="2"/>
  <c r="H229" i="2"/>
  <c r="I229" i="2"/>
  <c r="H230" i="2"/>
  <c r="I230" i="2"/>
  <c r="H231" i="2"/>
  <c r="I231" i="2"/>
  <c r="H232" i="2"/>
  <c r="I232" i="2"/>
  <c r="H233" i="2"/>
  <c r="I233" i="2"/>
  <c r="H234" i="2"/>
  <c r="I234" i="2"/>
  <c r="H235" i="2"/>
  <c r="I235" i="2"/>
  <c r="H236" i="2"/>
  <c r="I236" i="2"/>
  <c r="H237" i="2"/>
  <c r="I237" i="2"/>
  <c r="H238" i="2"/>
  <c r="I238" i="2"/>
  <c r="H239" i="2"/>
  <c r="I239" i="2"/>
  <c r="H240" i="2"/>
  <c r="I240" i="2"/>
  <c r="H241" i="2"/>
  <c r="I241" i="2"/>
  <c r="H242" i="2"/>
  <c r="I242" i="2"/>
  <c r="H243" i="2"/>
  <c r="I243" i="2"/>
  <c r="H244" i="2"/>
  <c r="I244" i="2"/>
  <c r="H245" i="2"/>
  <c r="I245" i="2"/>
  <c r="H246" i="2"/>
  <c r="I246" i="2"/>
  <c r="H247" i="2"/>
  <c r="I247" i="2"/>
  <c r="H248" i="2"/>
  <c r="I248" i="2"/>
  <c r="H249" i="2"/>
  <c r="I249" i="2"/>
  <c r="H250" i="2"/>
  <c r="I250" i="2"/>
  <c r="H251" i="2"/>
  <c r="I251" i="2"/>
  <c r="H252" i="2"/>
  <c r="I252" i="2"/>
  <c r="H253" i="2"/>
  <c r="I253" i="2"/>
  <c r="H254" i="2"/>
  <c r="I254" i="2"/>
  <c r="H255" i="2"/>
  <c r="I255" i="2"/>
  <c r="H256" i="2"/>
  <c r="I256" i="2"/>
  <c r="H257" i="2"/>
  <c r="I257" i="2"/>
  <c r="H258" i="2"/>
  <c r="H259" i="2"/>
  <c r="I259" i="2"/>
  <c r="H260" i="2"/>
  <c r="I260" i="2"/>
  <c r="H261" i="2"/>
  <c r="I261" i="2"/>
  <c r="H262" i="2"/>
  <c r="I262" i="2"/>
  <c r="I263" i="2"/>
  <c r="H264" i="2"/>
  <c r="I264" i="2"/>
  <c r="H265" i="2"/>
  <c r="I265" i="2"/>
  <c r="H266" i="2"/>
  <c r="I266" i="2"/>
  <c r="H267" i="2"/>
  <c r="I267" i="2"/>
  <c r="H268" i="2"/>
  <c r="I268" i="2"/>
  <c r="H269" i="2"/>
  <c r="I269" i="2"/>
  <c r="H270" i="2"/>
  <c r="I270" i="2"/>
  <c r="H271" i="2"/>
  <c r="I271" i="2"/>
  <c r="H272" i="2"/>
  <c r="I272" i="2"/>
  <c r="H273" i="2"/>
  <c r="I273" i="2"/>
  <c r="H274" i="2"/>
  <c r="I274" i="2"/>
  <c r="H275" i="2"/>
  <c r="I275" i="2"/>
  <c r="H276" i="2"/>
  <c r="I276" i="2"/>
  <c r="H277" i="2"/>
  <c r="I277" i="2"/>
  <c r="H278" i="2"/>
  <c r="I278" i="2"/>
  <c r="H279" i="2"/>
  <c r="I279" i="2"/>
  <c r="H280" i="2"/>
  <c r="I280" i="2"/>
  <c r="H281" i="2"/>
  <c r="I281" i="2"/>
  <c r="H282" i="2"/>
  <c r="I282" i="2"/>
  <c r="H283" i="2"/>
  <c r="I283" i="2"/>
  <c r="H284" i="2"/>
  <c r="I284" i="2"/>
  <c r="H285" i="2"/>
  <c r="I285" i="2"/>
  <c r="H286" i="2"/>
  <c r="I286" i="2"/>
  <c r="H287" i="2"/>
  <c r="I287" i="2"/>
  <c r="H288" i="2"/>
  <c r="I288" i="2"/>
  <c r="H289" i="2"/>
  <c r="I289" i="2"/>
  <c r="H290" i="2"/>
  <c r="I290" i="2"/>
  <c r="H291" i="2"/>
  <c r="I291" i="2"/>
  <c r="H292" i="2"/>
  <c r="I292" i="2"/>
  <c r="H293" i="2"/>
  <c r="I293" i="2"/>
  <c r="H294" i="2"/>
  <c r="I294" i="2"/>
  <c r="H295" i="2"/>
  <c r="I295" i="2"/>
  <c r="H296" i="2"/>
  <c r="I296" i="2"/>
  <c r="H297" i="2"/>
  <c r="I297" i="2"/>
  <c r="H298" i="2"/>
  <c r="I298" i="2"/>
  <c r="H299" i="2"/>
  <c r="I299" i="2"/>
  <c r="H300" i="2"/>
  <c r="I300" i="2"/>
  <c r="I301" i="2"/>
  <c r="H302" i="2"/>
  <c r="I302" i="2"/>
  <c r="H303" i="2"/>
  <c r="I303" i="2"/>
  <c r="H304" i="2"/>
  <c r="I304" i="2"/>
  <c r="H305" i="2"/>
  <c r="I305" i="2"/>
  <c r="H306" i="2"/>
  <c r="I306" i="2"/>
  <c r="H307" i="2"/>
  <c r="I307" i="2"/>
  <c r="H308" i="2"/>
  <c r="I308" i="2"/>
  <c r="H309" i="2"/>
  <c r="I309" i="2"/>
  <c r="H310" i="2"/>
  <c r="I310" i="2"/>
  <c r="H311" i="2"/>
  <c r="I311" i="2"/>
  <c r="H312" i="2"/>
  <c r="I312" i="2"/>
  <c r="H313" i="2"/>
  <c r="I313" i="2"/>
  <c r="H314" i="2"/>
  <c r="I314" i="2"/>
  <c r="H315" i="2"/>
  <c r="I315" i="2"/>
  <c r="H316" i="2"/>
  <c r="I316" i="2"/>
  <c r="H317" i="2"/>
  <c r="I317" i="2"/>
  <c r="H318" i="2"/>
  <c r="I318" i="2"/>
  <c r="H319" i="2"/>
  <c r="I319" i="2"/>
  <c r="H320" i="2"/>
  <c r="I320" i="2"/>
  <c r="H321" i="2"/>
  <c r="I321" i="2"/>
  <c r="H322" i="2"/>
  <c r="I322" i="2"/>
  <c r="H323" i="2"/>
  <c r="I323" i="2"/>
  <c r="H324" i="2"/>
  <c r="I324" i="2"/>
  <c r="H325" i="2"/>
  <c r="I325" i="2"/>
  <c r="H326" i="2"/>
  <c r="I326" i="2"/>
  <c r="H327" i="2"/>
  <c r="I327" i="2"/>
  <c r="H328" i="2"/>
  <c r="I328" i="2"/>
  <c r="H329" i="2"/>
  <c r="I329" i="2"/>
  <c r="H330" i="2"/>
  <c r="I330" i="2"/>
  <c r="H331" i="2"/>
  <c r="I331" i="2"/>
  <c r="H332" i="2"/>
  <c r="I332" i="2"/>
  <c r="H333" i="2"/>
  <c r="I333" i="2"/>
  <c r="H334" i="2"/>
  <c r="I334" i="2"/>
  <c r="H335" i="2"/>
  <c r="I335" i="2"/>
  <c r="H336" i="2"/>
  <c r="I336" i="2"/>
  <c r="H337" i="2"/>
  <c r="I337" i="2"/>
  <c r="H338" i="2"/>
  <c r="I338" i="2"/>
  <c r="H339" i="2"/>
  <c r="I339" i="2"/>
  <c r="H340" i="2"/>
  <c r="I340" i="2"/>
  <c r="H341" i="2"/>
  <c r="I341" i="2"/>
  <c r="I2" i="2"/>
  <c r="H2" i="2"/>
  <c r="H3" i="3"/>
  <c r="I3" i="3"/>
  <c r="H4" i="3"/>
  <c r="I4" i="3"/>
  <c r="H5" i="3"/>
  <c r="I5" i="3"/>
  <c r="H6" i="3"/>
  <c r="I6" i="3"/>
  <c r="H7" i="3"/>
  <c r="I7" i="3"/>
  <c r="H8" i="3"/>
  <c r="I8" i="3"/>
  <c r="H9" i="3"/>
  <c r="I9" i="3"/>
  <c r="H10" i="3"/>
  <c r="I10" i="3"/>
  <c r="H11" i="3"/>
  <c r="I11" i="3"/>
  <c r="H12" i="3"/>
  <c r="I12" i="3"/>
  <c r="H13" i="3"/>
  <c r="I13" i="3"/>
  <c r="H14" i="3"/>
  <c r="I14" i="3"/>
  <c r="H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H219" i="3"/>
  <c r="I219" i="3"/>
  <c r="H220" i="3"/>
  <c r="I220" i="3"/>
  <c r="H221" i="3"/>
  <c r="I221" i="3"/>
  <c r="H222" i="3"/>
  <c r="I222" i="3"/>
  <c r="H223" i="3"/>
  <c r="I223" i="3"/>
  <c r="H224" i="3"/>
  <c r="I224" i="3"/>
  <c r="H225" i="3"/>
  <c r="I225" i="3"/>
  <c r="H226" i="3"/>
  <c r="I226" i="3"/>
  <c r="H227" i="3"/>
  <c r="I227" i="3"/>
  <c r="H228" i="3"/>
  <c r="I228" i="3"/>
  <c r="H229" i="3"/>
  <c r="I229" i="3"/>
  <c r="H230" i="3"/>
  <c r="I230" i="3"/>
  <c r="H231" i="3"/>
  <c r="H232" i="3"/>
  <c r="I232" i="3"/>
  <c r="H233" i="3"/>
  <c r="I233" i="3"/>
  <c r="H234" i="3"/>
  <c r="I234" i="3"/>
  <c r="H235" i="3"/>
  <c r="I235" i="3"/>
  <c r="H236" i="3"/>
  <c r="I236" i="3"/>
  <c r="H237" i="3"/>
  <c r="I237" i="3"/>
  <c r="H238" i="3"/>
  <c r="I238" i="3"/>
  <c r="H239" i="3"/>
  <c r="I239" i="3"/>
  <c r="H240" i="3"/>
  <c r="I240" i="3"/>
  <c r="H241" i="3"/>
  <c r="I241" i="3"/>
  <c r="H242" i="3"/>
  <c r="H243" i="3"/>
  <c r="I243" i="3"/>
  <c r="H244" i="3"/>
  <c r="I244" i="3"/>
  <c r="H245" i="3"/>
  <c r="I245" i="3"/>
  <c r="H246" i="3"/>
  <c r="I246" i="3"/>
  <c r="H247" i="3"/>
  <c r="I247" i="3"/>
  <c r="H248" i="3"/>
  <c r="I248" i="3"/>
  <c r="H249" i="3"/>
  <c r="I249" i="3"/>
  <c r="I250" i="3"/>
  <c r="H251" i="3"/>
  <c r="I251" i="3"/>
  <c r="H252" i="3"/>
  <c r="I252" i="3"/>
  <c r="H253" i="3"/>
  <c r="I253" i="3"/>
  <c r="H254" i="3"/>
  <c r="I254" i="3"/>
  <c r="H255" i="3"/>
  <c r="I255" i="3"/>
  <c r="H256" i="3"/>
  <c r="I256" i="3"/>
  <c r="H257" i="3"/>
  <c r="I257" i="3"/>
  <c r="H258" i="3"/>
  <c r="I258" i="3"/>
  <c r="H259" i="3"/>
  <c r="I259" i="3"/>
  <c r="H260" i="3"/>
  <c r="I260" i="3"/>
  <c r="H261" i="3"/>
  <c r="I261" i="3"/>
  <c r="H262" i="3"/>
  <c r="I262" i="3"/>
  <c r="H263" i="3"/>
  <c r="I263" i="3"/>
  <c r="H264" i="3"/>
  <c r="I264" i="3"/>
  <c r="H265" i="3"/>
  <c r="I265" i="3"/>
  <c r="H266" i="3"/>
  <c r="I266" i="3"/>
  <c r="H267" i="3"/>
  <c r="I267" i="3"/>
  <c r="H268" i="3"/>
  <c r="I268" i="3"/>
  <c r="H269" i="3"/>
  <c r="I269" i="3"/>
  <c r="H270" i="3"/>
  <c r="H271" i="3"/>
  <c r="I271" i="3"/>
  <c r="H272" i="3"/>
  <c r="I272" i="3"/>
  <c r="H273" i="3"/>
  <c r="I273" i="3"/>
  <c r="H274" i="3"/>
  <c r="I274" i="3"/>
  <c r="H275" i="3"/>
  <c r="I275" i="3"/>
  <c r="H276" i="3"/>
  <c r="I276" i="3"/>
  <c r="H277" i="3"/>
  <c r="I277" i="3"/>
  <c r="H278" i="3"/>
  <c r="I278" i="3"/>
  <c r="H279" i="3"/>
  <c r="I279" i="3"/>
  <c r="H280" i="3"/>
  <c r="I280" i="3"/>
  <c r="I281" i="3"/>
  <c r="H282" i="3"/>
  <c r="I282" i="3"/>
  <c r="H283" i="3"/>
  <c r="I283" i="3"/>
  <c r="H284" i="3"/>
  <c r="I284" i="3"/>
  <c r="H285" i="3"/>
  <c r="I285" i="3"/>
  <c r="H286" i="3"/>
  <c r="I286" i="3"/>
  <c r="H287" i="3"/>
  <c r="I287" i="3"/>
  <c r="I288" i="3"/>
  <c r="H289" i="3"/>
  <c r="I289" i="3"/>
  <c r="H290" i="3"/>
  <c r="I290" i="3"/>
  <c r="H291" i="3"/>
  <c r="I291" i="3"/>
  <c r="H292" i="3"/>
  <c r="I292" i="3"/>
  <c r="H293" i="3"/>
  <c r="I293" i="3"/>
  <c r="H294" i="3"/>
  <c r="I294" i="3"/>
  <c r="H295" i="3"/>
  <c r="I295" i="3"/>
  <c r="H296" i="3"/>
  <c r="I296" i="3"/>
  <c r="H297" i="3"/>
  <c r="I297" i="3"/>
  <c r="H298" i="3"/>
  <c r="I298" i="3"/>
  <c r="H299" i="3"/>
  <c r="I299" i="3"/>
  <c r="H300" i="3"/>
  <c r="I300" i="3"/>
  <c r="H301" i="3"/>
  <c r="I301" i="3"/>
  <c r="H302" i="3"/>
  <c r="I302" i="3"/>
  <c r="H303" i="3"/>
  <c r="I303" i="3"/>
  <c r="H304" i="3"/>
  <c r="I304" i="3"/>
  <c r="H305" i="3"/>
  <c r="I305" i="3"/>
  <c r="H306" i="3"/>
  <c r="I306" i="3"/>
  <c r="H307" i="3"/>
  <c r="I307" i="3"/>
  <c r="H308" i="3"/>
  <c r="I308" i="3"/>
  <c r="H309" i="3"/>
  <c r="I309" i="3"/>
  <c r="H310" i="3"/>
  <c r="I310" i="3"/>
  <c r="H311" i="3"/>
  <c r="I311" i="3"/>
  <c r="H312" i="3"/>
  <c r="I312" i="3"/>
  <c r="H313" i="3"/>
  <c r="I313" i="3"/>
  <c r="H314" i="3"/>
  <c r="I314" i="3"/>
  <c r="H315" i="3"/>
  <c r="I315" i="3"/>
  <c r="H316" i="3"/>
  <c r="I316" i="3"/>
  <c r="H317" i="3"/>
  <c r="I317" i="3"/>
  <c r="H318" i="3"/>
  <c r="I318" i="3"/>
  <c r="H319" i="3"/>
  <c r="I319" i="3"/>
  <c r="H320" i="3"/>
  <c r="I320" i="3"/>
  <c r="H321" i="3"/>
  <c r="I321" i="3"/>
  <c r="H322" i="3"/>
  <c r="I322" i="3"/>
  <c r="H323" i="3"/>
  <c r="I323" i="3"/>
  <c r="H324" i="3"/>
  <c r="I324" i="3"/>
  <c r="H325" i="3"/>
  <c r="I325" i="3"/>
  <c r="H326" i="3"/>
  <c r="I326" i="3"/>
  <c r="H327" i="3"/>
  <c r="I327" i="3"/>
  <c r="H328" i="3"/>
  <c r="I328" i="3"/>
  <c r="H329" i="3"/>
  <c r="I329" i="3"/>
  <c r="H330" i="3"/>
  <c r="I330" i="3"/>
  <c r="H331" i="3"/>
  <c r="I331" i="3"/>
  <c r="H332" i="3"/>
  <c r="I332" i="3"/>
  <c r="H333" i="3"/>
  <c r="I333" i="3"/>
  <c r="H334" i="3"/>
  <c r="I334" i="3"/>
  <c r="H335" i="3"/>
  <c r="I335" i="3"/>
  <c r="H336" i="3"/>
  <c r="I336" i="3"/>
  <c r="H337" i="3"/>
  <c r="I337" i="3"/>
  <c r="H338" i="3"/>
  <c r="I338" i="3"/>
  <c r="H339" i="3"/>
  <c r="I339" i="3"/>
  <c r="H340" i="3"/>
  <c r="I340" i="3"/>
  <c r="H341" i="3"/>
  <c r="I341" i="3"/>
  <c r="I2" i="3"/>
  <c r="H2" i="3"/>
  <c r="H3" i="4"/>
  <c r="I3" i="4"/>
  <c r="H4" i="4"/>
  <c r="I4" i="4"/>
  <c r="H5" i="4"/>
  <c r="I5" i="4"/>
  <c r="H6" i="4"/>
  <c r="I6" i="4"/>
  <c r="H7" i="4"/>
  <c r="I7" i="4"/>
  <c r="H8" i="4"/>
  <c r="I8" i="4"/>
  <c r="I9" i="4"/>
  <c r="H10" i="4"/>
  <c r="I10" i="4"/>
  <c r="H11" i="4"/>
  <c r="I11" i="4"/>
  <c r="H12" i="4"/>
  <c r="I12" i="4"/>
  <c r="H13" i="4"/>
  <c r="I13" i="4"/>
  <c r="H14" i="4"/>
  <c r="I14" i="4"/>
  <c r="H15" i="4"/>
  <c r="I15" i="4"/>
  <c r="H16" i="4"/>
  <c r="I16" i="4"/>
  <c r="H17" i="4"/>
  <c r="I17" i="4"/>
  <c r="H18" i="4"/>
  <c r="I18" i="4"/>
  <c r="H19" i="4"/>
  <c r="I19" i="4"/>
  <c r="H20" i="4"/>
  <c r="I20" i="4"/>
  <c r="H21" i="4"/>
  <c r="I21" i="4"/>
  <c r="H22" i="4"/>
  <c r="I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H60" i="4"/>
  <c r="I60" i="4"/>
  <c r="H61" i="4"/>
  <c r="I61" i="4"/>
  <c r="H62" i="4"/>
  <c r="I62" i="4"/>
  <c r="H63" i="4"/>
  <c r="I63" i="4"/>
  <c r="H64" i="4"/>
  <c r="I64" i="4"/>
  <c r="H65" i="4"/>
  <c r="I65" i="4"/>
  <c r="H66" i="4"/>
  <c r="I66" i="4"/>
  <c r="H67" i="4"/>
  <c r="I67" i="4"/>
  <c r="H68" i="4"/>
  <c r="I68" i="4"/>
  <c r="H69" i="4"/>
  <c r="I69" i="4"/>
  <c r="H70" i="4"/>
  <c r="I70" i="4"/>
  <c r="H71" i="4"/>
  <c r="I71" i="4"/>
  <c r="H72" i="4"/>
  <c r="I72" i="4"/>
  <c r="H73" i="4"/>
  <c r="I73" i="4"/>
  <c r="H74" i="4"/>
  <c r="I74" i="4"/>
  <c r="H75" i="4"/>
  <c r="I75" i="4"/>
  <c r="H76" i="4"/>
  <c r="I76" i="4"/>
  <c r="H77" i="4"/>
  <c r="I77" i="4"/>
  <c r="H78" i="4"/>
  <c r="I78" i="4"/>
  <c r="H79" i="4"/>
  <c r="I79" i="4"/>
  <c r="H80" i="4"/>
  <c r="I80" i="4"/>
  <c r="H81" i="4"/>
  <c r="I81" i="4"/>
  <c r="H82" i="4"/>
  <c r="I82" i="4"/>
  <c r="H83" i="4"/>
  <c r="I83" i="4"/>
  <c r="H84" i="4"/>
  <c r="I84" i="4"/>
  <c r="H85" i="4"/>
  <c r="I85" i="4"/>
  <c r="H86" i="4"/>
  <c r="I86" i="4"/>
  <c r="H87" i="4"/>
  <c r="I87" i="4"/>
  <c r="H88" i="4"/>
  <c r="I88" i="4"/>
  <c r="H89" i="4"/>
  <c r="I89" i="4"/>
  <c r="H90" i="4"/>
  <c r="I90" i="4"/>
  <c r="H91" i="4"/>
  <c r="I91" i="4"/>
  <c r="H92" i="4"/>
  <c r="I92" i="4"/>
  <c r="H93" i="4"/>
  <c r="I93" i="4"/>
  <c r="H94" i="4"/>
  <c r="I94" i="4"/>
  <c r="H95" i="4"/>
  <c r="I95" i="4"/>
  <c r="I96" i="4"/>
  <c r="H97" i="4"/>
  <c r="I97" i="4"/>
  <c r="H98" i="4"/>
  <c r="I98" i="4"/>
  <c r="H99" i="4"/>
  <c r="I99" i="4"/>
  <c r="H100" i="4"/>
  <c r="I100" i="4"/>
  <c r="H101" i="4"/>
  <c r="I101" i="4"/>
  <c r="H102" i="4"/>
  <c r="I102" i="4"/>
  <c r="H103" i="4"/>
  <c r="I103" i="4"/>
  <c r="H104" i="4"/>
  <c r="I104" i="4"/>
  <c r="H105" i="4"/>
  <c r="I105" i="4"/>
  <c r="H106" i="4"/>
  <c r="I106" i="4"/>
  <c r="H107" i="4"/>
  <c r="I107" i="4"/>
  <c r="H108" i="4"/>
  <c r="I108" i="4"/>
  <c r="H109" i="4"/>
  <c r="I109" i="4"/>
  <c r="H110" i="4"/>
  <c r="I110" i="4"/>
  <c r="H111" i="4"/>
  <c r="I111" i="4"/>
  <c r="H112" i="4"/>
  <c r="I112" i="4"/>
  <c r="H113" i="4"/>
  <c r="I113" i="4"/>
  <c r="H114" i="4"/>
  <c r="I114" i="4"/>
  <c r="H115" i="4"/>
  <c r="I115" i="4"/>
  <c r="H116" i="4"/>
  <c r="H117" i="4"/>
  <c r="I117" i="4"/>
  <c r="H118" i="4"/>
  <c r="I118" i="4"/>
  <c r="H119" i="4"/>
  <c r="I119" i="4"/>
  <c r="H120" i="4"/>
  <c r="I120" i="4"/>
  <c r="H121" i="4"/>
  <c r="I121" i="4"/>
  <c r="H122" i="4"/>
  <c r="I122" i="4"/>
  <c r="H123" i="4"/>
  <c r="I123" i="4"/>
  <c r="H124" i="4"/>
  <c r="I124" i="4"/>
  <c r="H125" i="4"/>
  <c r="I125" i="4"/>
  <c r="H126" i="4"/>
  <c r="I126" i="4"/>
  <c r="H127" i="4"/>
  <c r="I127" i="4"/>
  <c r="H128" i="4"/>
  <c r="I128" i="4"/>
  <c r="H129" i="4"/>
  <c r="I129" i="4"/>
  <c r="H130" i="4"/>
  <c r="I130" i="4"/>
  <c r="H131" i="4"/>
  <c r="I131" i="4"/>
  <c r="H132" i="4"/>
  <c r="I132" i="4"/>
  <c r="H133" i="4"/>
  <c r="I133" i="4"/>
  <c r="H134" i="4"/>
  <c r="I134" i="4"/>
  <c r="H135" i="4"/>
  <c r="I135" i="4"/>
  <c r="H136" i="4"/>
  <c r="I136" i="4"/>
  <c r="H137" i="4"/>
  <c r="I137" i="4"/>
  <c r="H138" i="4"/>
  <c r="I138" i="4"/>
  <c r="H139" i="4"/>
  <c r="I139" i="4"/>
  <c r="H140" i="4"/>
  <c r="I140" i="4"/>
  <c r="H141" i="4"/>
  <c r="I141" i="4"/>
  <c r="H142" i="4"/>
  <c r="I142" i="4"/>
  <c r="H143" i="4"/>
  <c r="I143" i="4"/>
  <c r="H144" i="4"/>
  <c r="I144" i="4"/>
  <c r="H145" i="4"/>
  <c r="I145" i="4"/>
  <c r="H146" i="4"/>
  <c r="I146" i="4"/>
  <c r="H147" i="4"/>
  <c r="I147" i="4"/>
  <c r="H148" i="4"/>
  <c r="I148" i="4"/>
  <c r="H149" i="4"/>
  <c r="I149" i="4"/>
  <c r="H150" i="4"/>
  <c r="I150" i="4"/>
  <c r="H151" i="4"/>
  <c r="I151" i="4"/>
  <c r="H152" i="4"/>
  <c r="I152" i="4"/>
  <c r="H153" i="4"/>
  <c r="I153" i="4"/>
  <c r="H154" i="4"/>
  <c r="I154" i="4"/>
  <c r="H155" i="4"/>
  <c r="I155" i="4"/>
  <c r="H156" i="4"/>
  <c r="I156" i="4"/>
  <c r="H157" i="4"/>
  <c r="I157" i="4"/>
  <c r="H158" i="4"/>
  <c r="I158" i="4"/>
  <c r="H159" i="4"/>
  <c r="I159" i="4"/>
  <c r="H160" i="4"/>
  <c r="I160" i="4"/>
  <c r="H161" i="4"/>
  <c r="I161" i="4"/>
  <c r="H162" i="4"/>
  <c r="I162" i="4"/>
  <c r="H163" i="4"/>
  <c r="I163" i="4"/>
  <c r="H164" i="4"/>
  <c r="I164" i="4"/>
  <c r="H165" i="4"/>
  <c r="I165" i="4"/>
  <c r="H166" i="4"/>
  <c r="I166" i="4"/>
  <c r="H167" i="4"/>
  <c r="I167" i="4"/>
  <c r="H168" i="4"/>
  <c r="I168" i="4"/>
  <c r="H169" i="4"/>
  <c r="I169" i="4"/>
  <c r="H170" i="4"/>
  <c r="I170" i="4"/>
  <c r="H171" i="4"/>
  <c r="I171" i="4"/>
  <c r="H172" i="4"/>
  <c r="I172" i="4"/>
  <c r="H173" i="4"/>
  <c r="I173" i="4"/>
  <c r="H174" i="4"/>
  <c r="I174" i="4"/>
  <c r="H175" i="4"/>
  <c r="I175" i="4"/>
  <c r="H176" i="4"/>
  <c r="I176" i="4"/>
  <c r="H177" i="4"/>
  <c r="H178" i="4"/>
  <c r="I178" i="4"/>
  <c r="H179" i="4"/>
  <c r="I179" i="4"/>
  <c r="H180" i="4"/>
  <c r="I180" i="4"/>
  <c r="H181" i="4"/>
  <c r="I181" i="4"/>
  <c r="H182" i="4"/>
  <c r="I182" i="4"/>
  <c r="H183" i="4"/>
  <c r="I183" i="4"/>
  <c r="H184" i="4"/>
  <c r="I184" i="4"/>
  <c r="H185" i="4"/>
  <c r="I185" i="4"/>
  <c r="H186" i="4"/>
  <c r="I186" i="4"/>
  <c r="H187" i="4"/>
  <c r="I187" i="4"/>
  <c r="H188" i="4"/>
  <c r="I188" i="4"/>
  <c r="H189" i="4"/>
  <c r="I189" i="4"/>
  <c r="H190" i="4"/>
  <c r="I190" i="4"/>
  <c r="H191" i="4"/>
  <c r="I191" i="4"/>
  <c r="H192" i="4"/>
  <c r="I192" i="4"/>
  <c r="H193" i="4"/>
  <c r="I193" i="4"/>
  <c r="H194" i="4"/>
  <c r="I194" i="4"/>
  <c r="H195" i="4"/>
  <c r="H196" i="4"/>
  <c r="I196" i="4"/>
  <c r="H197" i="4"/>
  <c r="I197" i="4"/>
  <c r="H198" i="4"/>
  <c r="I198" i="4"/>
  <c r="H199" i="4"/>
  <c r="I199" i="4"/>
  <c r="H200" i="4"/>
  <c r="I200" i="4"/>
  <c r="I201" i="4"/>
  <c r="H202" i="4"/>
  <c r="I202" i="4"/>
  <c r="H203" i="4"/>
  <c r="I203" i="4"/>
  <c r="H204" i="4"/>
  <c r="I204" i="4"/>
  <c r="H205" i="4"/>
  <c r="I205" i="4"/>
  <c r="H206" i="4"/>
  <c r="I206" i="4"/>
  <c r="H207" i="4"/>
  <c r="I207" i="4"/>
  <c r="H208" i="4"/>
  <c r="I208" i="4"/>
  <c r="H209" i="4"/>
  <c r="I209" i="4"/>
  <c r="H210" i="4"/>
  <c r="I210" i="4"/>
  <c r="H211" i="4"/>
  <c r="I211" i="4"/>
  <c r="H212" i="4"/>
  <c r="I212" i="4"/>
  <c r="H213" i="4"/>
  <c r="I213" i="4"/>
  <c r="H214" i="4"/>
  <c r="I214" i="4"/>
  <c r="H215" i="4"/>
  <c r="I215" i="4"/>
  <c r="H216" i="4"/>
  <c r="I216" i="4"/>
  <c r="H217" i="4"/>
  <c r="I217" i="4"/>
  <c r="H218" i="4"/>
  <c r="I218" i="4"/>
  <c r="H219" i="4"/>
  <c r="I219" i="4"/>
  <c r="H220" i="4"/>
  <c r="I220" i="4"/>
  <c r="H221" i="4"/>
  <c r="I221" i="4"/>
  <c r="H222" i="4"/>
  <c r="I222" i="4"/>
  <c r="H223" i="4"/>
  <c r="I223" i="4"/>
  <c r="H224" i="4"/>
  <c r="I224" i="4"/>
  <c r="H225" i="4"/>
  <c r="I225" i="4"/>
  <c r="H226" i="4"/>
  <c r="I226" i="4"/>
  <c r="H227" i="4"/>
  <c r="I227" i="4"/>
  <c r="H228" i="4"/>
  <c r="I228" i="4"/>
  <c r="H229" i="4"/>
  <c r="I229" i="4"/>
  <c r="H230" i="4"/>
  <c r="I230" i="4"/>
  <c r="H231" i="4"/>
  <c r="I231" i="4"/>
  <c r="H232" i="4"/>
  <c r="I232" i="4"/>
  <c r="H233" i="4"/>
  <c r="I233" i="4"/>
  <c r="H234" i="4"/>
  <c r="I234" i="4"/>
  <c r="H235" i="4"/>
  <c r="I235" i="4"/>
  <c r="H236" i="4"/>
  <c r="I236" i="4"/>
  <c r="H237" i="4"/>
  <c r="I237" i="4"/>
  <c r="H238" i="4"/>
  <c r="I238" i="4"/>
  <c r="H239" i="4"/>
  <c r="I239" i="4"/>
  <c r="H240" i="4"/>
  <c r="I240" i="4"/>
  <c r="H241" i="4"/>
  <c r="I241" i="4"/>
  <c r="H242" i="4"/>
  <c r="I242" i="4"/>
  <c r="H243" i="4"/>
  <c r="I243" i="4"/>
  <c r="H244" i="4"/>
  <c r="I244" i="4"/>
  <c r="H245" i="4"/>
  <c r="I245" i="4"/>
  <c r="H246" i="4"/>
  <c r="I246" i="4"/>
  <c r="H247" i="4"/>
  <c r="I247" i="4"/>
  <c r="H248" i="4"/>
  <c r="I248" i="4"/>
  <c r="H249" i="4"/>
  <c r="I249" i="4"/>
  <c r="H250" i="4"/>
  <c r="I250" i="4"/>
  <c r="H251" i="4"/>
  <c r="I251" i="4"/>
  <c r="H252" i="4"/>
  <c r="I252" i="4"/>
  <c r="H253" i="4"/>
  <c r="I253" i="4"/>
  <c r="H254" i="4"/>
  <c r="I254" i="4"/>
  <c r="H255" i="4"/>
  <c r="I255" i="4"/>
  <c r="H256" i="4"/>
  <c r="I256" i="4"/>
  <c r="H257" i="4"/>
  <c r="I257" i="4"/>
  <c r="H258" i="4"/>
  <c r="I258" i="4"/>
  <c r="H259" i="4"/>
  <c r="I259" i="4"/>
  <c r="H260" i="4"/>
  <c r="I260" i="4"/>
  <c r="H261" i="4"/>
  <c r="I261" i="4"/>
  <c r="H262" i="4"/>
  <c r="I262" i="4"/>
  <c r="H263" i="4"/>
  <c r="I263" i="4"/>
  <c r="H264" i="4"/>
  <c r="I264" i="4"/>
  <c r="H265" i="4"/>
  <c r="I265" i="4"/>
  <c r="H266" i="4"/>
  <c r="I266" i="4"/>
  <c r="H267" i="4"/>
  <c r="I267" i="4"/>
  <c r="H268" i="4"/>
  <c r="I268" i="4"/>
  <c r="H269" i="4"/>
  <c r="I269" i="4"/>
  <c r="H270" i="4"/>
  <c r="I270" i="4"/>
  <c r="H271" i="4"/>
  <c r="I271" i="4"/>
  <c r="H272" i="4"/>
  <c r="I272" i="4"/>
  <c r="H273" i="4"/>
  <c r="I273" i="4"/>
  <c r="H274" i="4"/>
  <c r="I274" i="4"/>
  <c r="H275" i="4"/>
  <c r="I275" i="4"/>
  <c r="H276" i="4"/>
  <c r="H277" i="4"/>
  <c r="I277" i="4"/>
  <c r="H278" i="4"/>
  <c r="I278" i="4"/>
  <c r="H279" i="4"/>
  <c r="I279" i="4"/>
  <c r="H280" i="4"/>
  <c r="I280" i="4"/>
  <c r="H281" i="4"/>
  <c r="I281" i="4"/>
  <c r="H282" i="4"/>
  <c r="I282" i="4"/>
  <c r="H283" i="4"/>
  <c r="I283" i="4"/>
  <c r="H284" i="4"/>
  <c r="I284" i="4"/>
  <c r="H285" i="4"/>
  <c r="I285" i="4"/>
  <c r="H286" i="4"/>
  <c r="I286" i="4"/>
  <c r="H287" i="4"/>
  <c r="I287" i="4"/>
  <c r="H288" i="4"/>
  <c r="I288" i="4"/>
  <c r="H289" i="4"/>
  <c r="I289" i="4"/>
  <c r="I290" i="4"/>
  <c r="H291" i="4"/>
  <c r="I291" i="4"/>
  <c r="H292" i="4"/>
  <c r="I292" i="4"/>
  <c r="H293" i="4"/>
  <c r="I293" i="4"/>
  <c r="H294" i="4"/>
  <c r="I294" i="4"/>
  <c r="H295" i="4"/>
  <c r="I295" i="4"/>
  <c r="H296" i="4"/>
  <c r="I296" i="4"/>
  <c r="H297" i="4"/>
  <c r="I297" i="4"/>
  <c r="H298" i="4"/>
  <c r="I298" i="4"/>
  <c r="H299" i="4"/>
  <c r="I299" i="4"/>
  <c r="H300" i="4"/>
  <c r="I300" i="4"/>
  <c r="H301" i="4"/>
  <c r="I301" i="4"/>
  <c r="H302" i="4"/>
  <c r="I302" i="4"/>
  <c r="H303" i="4"/>
  <c r="I303" i="4"/>
  <c r="H304" i="4"/>
  <c r="I304" i="4"/>
  <c r="H305" i="4"/>
  <c r="I305" i="4"/>
  <c r="H306" i="4"/>
  <c r="I306" i="4"/>
  <c r="H307" i="4"/>
  <c r="I307" i="4"/>
  <c r="H308" i="4"/>
  <c r="I308" i="4"/>
  <c r="H309" i="4"/>
  <c r="I309" i="4"/>
  <c r="I2" i="4"/>
  <c r="H2" i="4"/>
  <c r="H3" i="7"/>
  <c r="I3" i="7"/>
  <c r="H4" i="7"/>
  <c r="I4" i="7"/>
  <c r="H5" i="7"/>
  <c r="I5" i="7"/>
  <c r="H6" i="7"/>
  <c r="I6" i="7"/>
  <c r="H7" i="7"/>
  <c r="I7" i="7"/>
  <c r="H8" i="7"/>
  <c r="I8" i="7"/>
  <c r="I9" i="7"/>
  <c r="H10" i="7"/>
  <c r="I10" i="7"/>
  <c r="H11" i="7"/>
  <c r="I11" i="7"/>
  <c r="H12" i="7"/>
  <c r="I12" i="7"/>
  <c r="H13" i="7"/>
  <c r="I13" i="7"/>
  <c r="H14" i="7"/>
  <c r="I14" i="7"/>
  <c r="H15" i="7"/>
  <c r="I15" i="7"/>
  <c r="H16" i="7"/>
  <c r="I16" i="7"/>
  <c r="H17" i="7"/>
  <c r="I17" i="7"/>
  <c r="H18" i="7"/>
  <c r="I18" i="7"/>
  <c r="H19" i="7"/>
  <c r="I19" i="7"/>
  <c r="H21" i="7"/>
  <c r="I21" i="7"/>
  <c r="H22" i="7"/>
  <c r="I22" i="7"/>
  <c r="H23" i="7"/>
  <c r="I23" i="7"/>
  <c r="H24" i="7"/>
  <c r="I24" i="7"/>
  <c r="H25" i="7"/>
  <c r="I25" i="7"/>
  <c r="H26" i="7"/>
  <c r="I26" i="7"/>
  <c r="H27" i="7"/>
  <c r="I27" i="7"/>
  <c r="H28" i="7"/>
  <c r="I28" i="7"/>
  <c r="H29" i="7"/>
  <c r="I29" i="7"/>
  <c r="H30" i="7"/>
  <c r="I30" i="7"/>
  <c r="H31" i="7"/>
  <c r="I31" i="7"/>
  <c r="H32" i="7"/>
  <c r="I32" i="7"/>
  <c r="H33" i="7"/>
  <c r="I33" i="7"/>
  <c r="H34" i="7"/>
  <c r="I34" i="7"/>
  <c r="H35" i="7"/>
  <c r="I35" i="7"/>
  <c r="H36" i="7"/>
  <c r="I36" i="7"/>
  <c r="H37" i="7"/>
  <c r="I37" i="7"/>
  <c r="H38" i="7"/>
  <c r="I38" i="7"/>
  <c r="H39" i="7"/>
  <c r="I39" i="7"/>
  <c r="H40" i="7"/>
  <c r="I40" i="7"/>
  <c r="H41" i="7"/>
  <c r="I41" i="7"/>
  <c r="H42" i="7"/>
  <c r="I42" i="7"/>
  <c r="H43" i="7"/>
  <c r="I43" i="7"/>
  <c r="H44" i="7"/>
  <c r="I44" i="7"/>
  <c r="H45" i="7"/>
  <c r="I45" i="7"/>
  <c r="H46" i="7"/>
  <c r="I46" i="7"/>
  <c r="H47" i="7"/>
  <c r="I47" i="7"/>
  <c r="H48" i="7"/>
  <c r="I48" i="7"/>
  <c r="H49" i="7"/>
  <c r="I49" i="7"/>
  <c r="H50" i="7"/>
  <c r="I50" i="7"/>
  <c r="H51" i="7"/>
  <c r="I51"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H69" i="7"/>
  <c r="I69" i="7"/>
  <c r="H70" i="7"/>
  <c r="I70" i="7"/>
  <c r="H71" i="7"/>
  <c r="I71" i="7"/>
  <c r="H72" i="7"/>
  <c r="H73" i="7"/>
  <c r="I73" i="7"/>
  <c r="H74" i="7"/>
  <c r="I74" i="7"/>
  <c r="H75" i="7"/>
  <c r="I75" i="7"/>
  <c r="H76" i="7"/>
  <c r="I76" i="7"/>
  <c r="H77" i="7"/>
  <c r="I77" i="7"/>
  <c r="H78" i="7"/>
  <c r="I78" i="7"/>
  <c r="H79" i="7"/>
  <c r="I79" i="7"/>
  <c r="H80" i="7"/>
  <c r="I80" i="7"/>
  <c r="H81" i="7"/>
  <c r="I81" i="7"/>
  <c r="H82" i="7"/>
  <c r="I82" i="7"/>
  <c r="H83" i="7"/>
  <c r="I83" i="7"/>
  <c r="H84" i="7"/>
  <c r="I84" i="7"/>
  <c r="H85" i="7"/>
  <c r="I85" i="7"/>
  <c r="H86" i="7"/>
  <c r="I86" i="7"/>
  <c r="H87" i="7"/>
  <c r="I87" i="7"/>
  <c r="H88" i="7"/>
  <c r="I88" i="7"/>
  <c r="H89" i="7"/>
  <c r="I89" i="7"/>
  <c r="H90" i="7"/>
  <c r="I90" i="7"/>
  <c r="H91" i="7"/>
  <c r="I91" i="7"/>
  <c r="H92" i="7"/>
  <c r="I92" i="7"/>
  <c r="H93" i="7"/>
  <c r="I93" i="7"/>
  <c r="H94" i="7"/>
  <c r="I94" i="7"/>
  <c r="H95" i="7"/>
  <c r="I95" i="7"/>
  <c r="H96" i="7"/>
  <c r="I96" i="7"/>
  <c r="H97" i="7"/>
  <c r="I97" i="7"/>
  <c r="H98" i="7"/>
  <c r="I98" i="7"/>
  <c r="H99" i="7"/>
  <c r="I99" i="7"/>
  <c r="H100" i="7"/>
  <c r="I100" i="7"/>
  <c r="H101" i="7"/>
  <c r="I101" i="7"/>
  <c r="H102" i="7"/>
  <c r="I102" i="7"/>
  <c r="H103" i="7"/>
  <c r="I103" i="7"/>
  <c r="H104" i="7"/>
  <c r="I104" i="7"/>
  <c r="H105" i="7"/>
  <c r="I105" i="7"/>
  <c r="H106" i="7"/>
  <c r="I106" i="7"/>
  <c r="H107" i="7"/>
  <c r="I107" i="7"/>
  <c r="H108" i="7"/>
  <c r="I108" i="7"/>
  <c r="H109" i="7"/>
  <c r="I109" i="7"/>
  <c r="H110" i="7"/>
  <c r="I110" i="7"/>
  <c r="H111" i="7"/>
  <c r="I111" i="7"/>
  <c r="H112" i="7"/>
  <c r="I112" i="7"/>
  <c r="H113" i="7"/>
  <c r="I113" i="7"/>
  <c r="H114" i="7"/>
  <c r="I114" i="7"/>
  <c r="H115" i="7"/>
  <c r="I115" i="7"/>
  <c r="H116" i="7"/>
  <c r="I116" i="7"/>
  <c r="H117" i="7"/>
  <c r="I117" i="7"/>
  <c r="H118" i="7"/>
  <c r="I118" i="7"/>
  <c r="H119" i="7"/>
  <c r="I119" i="7"/>
  <c r="H120" i="7"/>
  <c r="I120" i="7"/>
  <c r="H121" i="7"/>
  <c r="I121" i="7"/>
  <c r="H122" i="7"/>
  <c r="I122" i="7"/>
  <c r="H123" i="7"/>
  <c r="I123" i="7"/>
  <c r="H124" i="7"/>
  <c r="I124" i="7"/>
  <c r="H125" i="7"/>
  <c r="I125" i="7"/>
  <c r="H126" i="7"/>
  <c r="I126" i="7"/>
  <c r="H127" i="7"/>
  <c r="I127" i="7"/>
  <c r="H128" i="7"/>
  <c r="I128" i="7"/>
  <c r="H129" i="7"/>
  <c r="I129" i="7"/>
  <c r="H130" i="7"/>
  <c r="I130" i="7"/>
  <c r="H131" i="7"/>
  <c r="I131" i="7"/>
  <c r="H132" i="7"/>
  <c r="I132" i="7"/>
  <c r="H133" i="7"/>
  <c r="I133" i="7"/>
  <c r="H134" i="7"/>
  <c r="I134" i="7"/>
  <c r="H135" i="7"/>
  <c r="I135" i="7"/>
  <c r="H136" i="7"/>
  <c r="I136" i="7"/>
  <c r="H137" i="7"/>
  <c r="I137" i="7"/>
  <c r="H138" i="7"/>
  <c r="I138" i="7"/>
  <c r="H139" i="7"/>
  <c r="I139" i="7"/>
  <c r="H140" i="7"/>
  <c r="I140" i="7"/>
  <c r="H141" i="7"/>
  <c r="I141" i="7"/>
  <c r="H142" i="7"/>
  <c r="I142" i="7"/>
  <c r="H143" i="7"/>
  <c r="I143" i="7"/>
  <c r="H144" i="7"/>
  <c r="I144" i="7"/>
  <c r="H145" i="7"/>
  <c r="I145" i="7"/>
  <c r="H146" i="7"/>
  <c r="I146" i="7"/>
  <c r="H147" i="7"/>
  <c r="I147" i="7"/>
  <c r="H148" i="7"/>
  <c r="I148" i="7"/>
  <c r="H149" i="7"/>
  <c r="I149" i="7"/>
  <c r="H150" i="7"/>
  <c r="I150" i="7"/>
  <c r="H151" i="7"/>
  <c r="I151" i="7"/>
  <c r="H152" i="7"/>
  <c r="I152" i="7"/>
  <c r="H153" i="7"/>
  <c r="I153" i="7"/>
  <c r="H154" i="7"/>
  <c r="I154" i="7"/>
  <c r="H155" i="7"/>
  <c r="I155" i="7"/>
  <c r="H156" i="7"/>
  <c r="I156" i="7"/>
  <c r="H157" i="7"/>
  <c r="I157" i="7"/>
  <c r="H158" i="7"/>
  <c r="I158" i="7"/>
  <c r="H159" i="7"/>
  <c r="I159" i="7"/>
  <c r="H160" i="7"/>
  <c r="I160" i="7"/>
  <c r="H161" i="7"/>
  <c r="I161" i="7"/>
  <c r="H162" i="7"/>
  <c r="I162" i="7"/>
  <c r="I163" i="7"/>
  <c r="H164" i="7"/>
  <c r="I164" i="7"/>
  <c r="H165" i="7"/>
  <c r="I165" i="7"/>
  <c r="H166" i="7"/>
  <c r="I166" i="7"/>
  <c r="H167" i="7"/>
  <c r="I167" i="7"/>
  <c r="H168" i="7"/>
  <c r="I168" i="7"/>
  <c r="H169" i="7"/>
  <c r="I169" i="7"/>
  <c r="H170" i="7"/>
  <c r="I170" i="7"/>
  <c r="H171" i="7"/>
  <c r="I171" i="7"/>
  <c r="H172" i="7"/>
  <c r="I172" i="7"/>
  <c r="H173" i="7"/>
  <c r="I173" i="7"/>
  <c r="H174" i="7"/>
  <c r="I174" i="7"/>
  <c r="H175" i="7"/>
  <c r="I175" i="7"/>
  <c r="H176" i="7"/>
  <c r="I176" i="7"/>
  <c r="H177" i="7"/>
  <c r="I177" i="7"/>
  <c r="H178" i="7"/>
  <c r="I178" i="7"/>
  <c r="H179" i="7"/>
  <c r="I179" i="7"/>
  <c r="H180" i="7"/>
  <c r="I180" i="7"/>
  <c r="H181" i="7"/>
  <c r="I181" i="7"/>
  <c r="H182" i="7"/>
  <c r="I182" i="7"/>
  <c r="H183" i="7"/>
  <c r="I183" i="7"/>
  <c r="H184" i="7"/>
  <c r="I184" i="7"/>
  <c r="H185" i="7"/>
  <c r="I185" i="7"/>
  <c r="H186" i="7"/>
  <c r="I186" i="7"/>
  <c r="H187" i="7"/>
  <c r="I187" i="7"/>
  <c r="H188" i="7"/>
  <c r="I188" i="7"/>
  <c r="H189" i="7"/>
  <c r="I189" i="7"/>
  <c r="H190" i="7"/>
  <c r="I190" i="7"/>
  <c r="H191" i="7"/>
  <c r="I191" i="7"/>
  <c r="H192" i="7"/>
  <c r="I192" i="7"/>
  <c r="H193" i="7"/>
  <c r="I193" i="7"/>
  <c r="H194" i="7"/>
  <c r="I194" i="7"/>
  <c r="H195" i="7"/>
  <c r="I195" i="7"/>
  <c r="H196" i="7"/>
  <c r="I196" i="7"/>
  <c r="H197" i="7"/>
  <c r="I197" i="7"/>
  <c r="H198" i="7"/>
  <c r="I198" i="7"/>
  <c r="H199" i="7"/>
  <c r="I199" i="7"/>
  <c r="H200" i="7"/>
  <c r="I200" i="7"/>
  <c r="H201" i="7"/>
  <c r="I201" i="7"/>
  <c r="H202" i="7"/>
  <c r="I202" i="7"/>
  <c r="H203" i="7"/>
  <c r="I203" i="7"/>
  <c r="H204" i="7"/>
  <c r="I204" i="7"/>
  <c r="H205" i="7"/>
  <c r="I205" i="7"/>
  <c r="H206" i="7"/>
  <c r="I206" i="7"/>
  <c r="H207" i="7"/>
  <c r="I207" i="7"/>
  <c r="H208" i="7"/>
  <c r="I208" i="7"/>
  <c r="H209" i="7"/>
  <c r="I209" i="7"/>
  <c r="H210" i="7"/>
  <c r="I210" i="7"/>
  <c r="H211" i="7"/>
  <c r="I211" i="7"/>
  <c r="H212" i="7"/>
  <c r="I212" i="7"/>
  <c r="H213" i="7"/>
  <c r="I213" i="7"/>
  <c r="H214" i="7"/>
  <c r="I214" i="7"/>
  <c r="H215" i="7"/>
  <c r="I215" i="7"/>
  <c r="H216" i="7"/>
  <c r="H217" i="7"/>
  <c r="I217" i="7"/>
  <c r="H218" i="7"/>
  <c r="I218" i="7"/>
  <c r="H219" i="7"/>
  <c r="I219" i="7"/>
  <c r="H220" i="7"/>
  <c r="I220" i="7"/>
  <c r="H221" i="7"/>
  <c r="I221" i="7"/>
  <c r="H222" i="7"/>
  <c r="I222" i="7"/>
  <c r="H223" i="7"/>
  <c r="I223" i="7"/>
  <c r="H224" i="7"/>
  <c r="I224" i="7"/>
  <c r="H225" i="7"/>
  <c r="I225" i="7"/>
  <c r="H226" i="7"/>
  <c r="I226" i="7"/>
  <c r="H227" i="7"/>
  <c r="I227" i="7"/>
  <c r="H228" i="7"/>
  <c r="I228" i="7"/>
  <c r="H229" i="7"/>
  <c r="I229" i="7"/>
  <c r="H230" i="7"/>
  <c r="I230" i="7"/>
  <c r="H231" i="7"/>
  <c r="I231" i="7"/>
  <c r="H232" i="7"/>
  <c r="I232" i="7"/>
  <c r="H233" i="7"/>
  <c r="I233" i="7"/>
  <c r="H234" i="7"/>
  <c r="I234" i="7"/>
  <c r="H235" i="7"/>
  <c r="I235" i="7"/>
  <c r="H236" i="7"/>
  <c r="I236" i="7"/>
  <c r="H237" i="7"/>
  <c r="I237" i="7"/>
  <c r="H238" i="7"/>
  <c r="I238" i="7"/>
  <c r="H239" i="7"/>
  <c r="I239" i="7"/>
  <c r="H240" i="7"/>
  <c r="I240" i="7"/>
  <c r="H241" i="7"/>
  <c r="I241" i="7"/>
  <c r="H242" i="7"/>
  <c r="I242" i="7"/>
  <c r="H243" i="7"/>
  <c r="I243" i="7"/>
  <c r="H244" i="7"/>
  <c r="I244" i="7"/>
  <c r="H245" i="7"/>
  <c r="I245" i="7"/>
  <c r="H246" i="7"/>
  <c r="I246" i="7"/>
  <c r="H247" i="7"/>
  <c r="I247" i="7"/>
  <c r="H248" i="7"/>
  <c r="I248" i="7"/>
  <c r="H249" i="7"/>
  <c r="I249" i="7"/>
  <c r="H250" i="7"/>
  <c r="I250" i="7"/>
  <c r="H251" i="7"/>
  <c r="I251" i="7"/>
  <c r="H252" i="7"/>
  <c r="I252" i="7"/>
  <c r="H253" i="7"/>
  <c r="I253" i="7"/>
  <c r="H254" i="7"/>
  <c r="I254" i="7"/>
  <c r="H255" i="7"/>
  <c r="I255" i="7"/>
  <c r="H256" i="7"/>
  <c r="I256" i="7"/>
  <c r="H257" i="7"/>
  <c r="I257" i="7"/>
  <c r="H258" i="7"/>
  <c r="I258" i="7"/>
  <c r="H259" i="7"/>
  <c r="I259" i="7"/>
  <c r="H260" i="7"/>
  <c r="I260" i="7"/>
  <c r="H261" i="7"/>
  <c r="I261" i="7"/>
  <c r="H262" i="7"/>
  <c r="I262" i="7"/>
  <c r="H263" i="7"/>
  <c r="I263" i="7"/>
  <c r="H264" i="7"/>
  <c r="I264" i="7"/>
  <c r="H265" i="7"/>
  <c r="I265" i="7"/>
  <c r="H266" i="7"/>
  <c r="I266" i="7"/>
  <c r="H267" i="7"/>
  <c r="I267" i="7"/>
  <c r="H268" i="7"/>
  <c r="I268" i="7"/>
  <c r="H269" i="7"/>
  <c r="I269" i="7"/>
  <c r="H270" i="7"/>
  <c r="I270" i="7"/>
  <c r="H271" i="7"/>
  <c r="I271" i="7"/>
  <c r="H272" i="7"/>
  <c r="I272" i="7"/>
  <c r="H273" i="7"/>
  <c r="I273" i="7"/>
  <c r="H274" i="7"/>
  <c r="I274" i="7"/>
  <c r="H275" i="7"/>
  <c r="I275" i="7"/>
  <c r="H276" i="7"/>
  <c r="I276" i="7"/>
  <c r="H277" i="7"/>
  <c r="I277" i="7"/>
  <c r="H278" i="7"/>
  <c r="I278" i="7"/>
  <c r="H279" i="7"/>
  <c r="I279" i="7"/>
  <c r="H280" i="7"/>
  <c r="I280" i="7"/>
  <c r="H281" i="7"/>
  <c r="H282" i="7"/>
  <c r="I282" i="7"/>
  <c r="H283" i="7"/>
  <c r="I283" i="7"/>
  <c r="H284" i="7"/>
  <c r="I284" i="7"/>
  <c r="H285" i="7"/>
  <c r="I285" i="7"/>
  <c r="H286" i="7"/>
  <c r="I286" i="7"/>
  <c r="H287" i="7"/>
  <c r="I2" i="7"/>
  <c r="H2" i="7"/>
  <c r="H3" i="6"/>
  <c r="I3" i="6"/>
  <c r="H4" i="6"/>
  <c r="I4" i="6"/>
  <c r="H5" i="6"/>
  <c r="I5" i="6"/>
  <c r="H6" i="6"/>
  <c r="I6" i="6"/>
  <c r="H7" i="6"/>
  <c r="I7" i="6"/>
  <c r="H8" i="6"/>
  <c r="I8" i="6"/>
  <c r="H9" i="6"/>
  <c r="I9" i="6"/>
  <c r="H10" i="6"/>
  <c r="I10" i="6"/>
  <c r="H11" i="6"/>
  <c r="I11" i="6"/>
  <c r="H12" i="6"/>
  <c r="I12" i="6"/>
  <c r="H13" i="6"/>
  <c r="I13" i="6"/>
  <c r="H14" i="6"/>
  <c r="I14" i="6"/>
  <c r="H15" i="6"/>
  <c r="I15" i="6"/>
  <c r="H16" i="6"/>
  <c r="I16" i="6"/>
  <c r="H17" i="6"/>
  <c r="I17" i="6"/>
  <c r="H18" i="6"/>
  <c r="I18" i="6"/>
  <c r="H19" i="6"/>
  <c r="I19" i="6"/>
  <c r="H20" i="6"/>
  <c r="I20" i="6"/>
  <c r="H21" i="6"/>
  <c r="I21" i="6"/>
  <c r="H22" i="6"/>
  <c r="I22" i="6"/>
  <c r="H23" i="6"/>
  <c r="I23" i="6"/>
  <c r="H24" i="6"/>
  <c r="I24" i="6"/>
  <c r="H25" i="6"/>
  <c r="I25" i="6"/>
  <c r="H26" i="6"/>
  <c r="I26" i="6"/>
  <c r="H27" i="6"/>
  <c r="I27" i="6"/>
  <c r="H28" i="6"/>
  <c r="H29" i="6"/>
  <c r="I29" i="6"/>
  <c r="H30" i="6"/>
  <c r="I30" i="6"/>
  <c r="H31" i="6"/>
  <c r="I31" i="6"/>
  <c r="H32" i="6"/>
  <c r="I32" i="6"/>
  <c r="H33" i="6"/>
  <c r="I33" i="6"/>
  <c r="H34" i="6"/>
  <c r="I34" i="6"/>
  <c r="H35" i="6"/>
  <c r="I35" i="6"/>
  <c r="H36" i="6"/>
  <c r="I36" i="6"/>
  <c r="H37" i="6"/>
  <c r="I37" i="6"/>
  <c r="H38" i="6"/>
  <c r="I38" i="6"/>
  <c r="H39" i="6"/>
  <c r="I39" i="6"/>
  <c r="H40" i="6"/>
  <c r="I40" i="6"/>
  <c r="I41" i="6"/>
  <c r="H42" i="6"/>
  <c r="I42" i="6"/>
  <c r="H43" i="6"/>
  <c r="I43" i="6"/>
  <c r="H44" i="6"/>
  <c r="I44" i="6"/>
  <c r="H45" i="6"/>
  <c r="I45" i="6"/>
  <c r="H46" i="6"/>
  <c r="I46" i="6"/>
  <c r="H47" i="6"/>
  <c r="I47" i="6"/>
  <c r="H48" i="6"/>
  <c r="I48" i="6"/>
  <c r="H49" i="6"/>
  <c r="I49" i="6"/>
  <c r="H50" i="6"/>
  <c r="I50" i="6"/>
  <c r="H51" i="6"/>
  <c r="I51" i="6"/>
  <c r="H52" i="6"/>
  <c r="I52" i="6"/>
  <c r="H53" i="6"/>
  <c r="I53" i="6"/>
  <c r="H54" i="6"/>
  <c r="I54" i="6"/>
  <c r="H55" i="6"/>
  <c r="I55" i="6"/>
  <c r="H56" i="6"/>
  <c r="I56" i="6"/>
  <c r="H57" i="6"/>
  <c r="I57" i="6"/>
  <c r="H58" i="6"/>
  <c r="I58" i="6"/>
  <c r="H59" i="6"/>
  <c r="I59" i="6"/>
  <c r="H60" i="6"/>
  <c r="I60" i="6"/>
  <c r="H61" i="6"/>
  <c r="I61" i="6"/>
  <c r="H62" i="6"/>
  <c r="I62" i="6"/>
  <c r="H63" i="6"/>
  <c r="I63" i="6"/>
  <c r="H64" i="6"/>
  <c r="I64" i="6"/>
  <c r="I65" i="6"/>
  <c r="H66" i="6"/>
  <c r="I66" i="6"/>
  <c r="H67" i="6"/>
  <c r="I67" i="6"/>
  <c r="H68" i="6"/>
  <c r="I68" i="6"/>
  <c r="H69" i="6"/>
  <c r="I69" i="6"/>
  <c r="H70" i="6"/>
  <c r="I70" i="6"/>
  <c r="H71" i="6"/>
  <c r="I71" i="6"/>
  <c r="H72" i="6"/>
  <c r="I72" i="6"/>
  <c r="H73" i="6"/>
  <c r="I73" i="6"/>
  <c r="H74" i="6"/>
  <c r="I74" i="6"/>
  <c r="H75" i="6"/>
  <c r="I75" i="6"/>
  <c r="H76" i="6"/>
  <c r="I76" i="6"/>
  <c r="H77" i="6"/>
  <c r="I77" i="6"/>
  <c r="H78" i="6"/>
  <c r="H79" i="6"/>
  <c r="I79" i="6"/>
  <c r="H80" i="6"/>
  <c r="I80" i="6"/>
  <c r="H81" i="6"/>
  <c r="I81" i="6"/>
  <c r="H82" i="6"/>
  <c r="I82" i="6"/>
  <c r="H83" i="6"/>
  <c r="I83" i="6"/>
  <c r="H84" i="6"/>
  <c r="I84" i="6"/>
  <c r="H85" i="6"/>
  <c r="I85" i="6"/>
  <c r="H86" i="6"/>
  <c r="I86" i="6"/>
  <c r="H87" i="6"/>
  <c r="I87" i="6"/>
  <c r="H88" i="6"/>
  <c r="I88" i="6"/>
  <c r="H89" i="6"/>
  <c r="I89" i="6"/>
  <c r="H90" i="6"/>
  <c r="I90" i="6"/>
  <c r="H91" i="6"/>
  <c r="I91" i="6"/>
  <c r="H92" i="6"/>
  <c r="I92" i="6"/>
  <c r="H93" i="6"/>
  <c r="I93" i="6"/>
  <c r="H94" i="6"/>
  <c r="I94" i="6"/>
  <c r="H95" i="6"/>
  <c r="I95" i="6"/>
  <c r="H96" i="6"/>
  <c r="I96" i="6"/>
  <c r="H97" i="6"/>
  <c r="H98" i="6"/>
  <c r="I98" i="6"/>
  <c r="H99" i="6"/>
  <c r="I99" i="6"/>
  <c r="H100" i="6"/>
  <c r="I100" i="6"/>
  <c r="H101" i="6"/>
  <c r="I101" i="6"/>
  <c r="H102" i="6"/>
  <c r="I102" i="6"/>
  <c r="H103" i="6"/>
  <c r="I103" i="6"/>
  <c r="H104" i="6"/>
  <c r="I104" i="6"/>
  <c r="H105" i="6"/>
  <c r="I105" i="6"/>
  <c r="H106" i="6"/>
  <c r="I106" i="6"/>
  <c r="H107" i="6"/>
  <c r="I107" i="6"/>
  <c r="H108" i="6"/>
  <c r="I108" i="6"/>
  <c r="H109" i="6"/>
  <c r="I109" i="6"/>
  <c r="H110" i="6"/>
  <c r="I110" i="6"/>
  <c r="H111" i="6"/>
  <c r="I111" i="6"/>
  <c r="H112" i="6"/>
  <c r="I112" i="6"/>
  <c r="H113" i="6"/>
  <c r="I113" i="6"/>
  <c r="H114" i="6"/>
  <c r="I114" i="6"/>
  <c r="H115" i="6"/>
  <c r="I115" i="6"/>
  <c r="H116" i="6"/>
  <c r="I116" i="6"/>
  <c r="H117" i="6"/>
  <c r="I117" i="6"/>
  <c r="H118" i="6"/>
  <c r="I118" i="6"/>
  <c r="H119" i="6"/>
  <c r="I119" i="6"/>
  <c r="H120" i="6"/>
  <c r="I120" i="6"/>
  <c r="H121" i="6"/>
  <c r="I121" i="6"/>
  <c r="H122" i="6"/>
  <c r="I122" i="6"/>
  <c r="H123" i="6"/>
  <c r="I123" i="6"/>
  <c r="H124" i="6"/>
  <c r="I124" i="6"/>
  <c r="H125" i="6"/>
  <c r="I125" i="6"/>
  <c r="H126" i="6"/>
  <c r="I126" i="6"/>
  <c r="H127" i="6"/>
  <c r="I127" i="6"/>
  <c r="H128" i="6"/>
  <c r="I128" i="6"/>
  <c r="H129" i="6"/>
  <c r="I129" i="6"/>
  <c r="H130" i="6"/>
  <c r="I130" i="6"/>
  <c r="H131" i="6"/>
  <c r="I131" i="6"/>
  <c r="H132" i="6"/>
  <c r="I132" i="6"/>
  <c r="H133" i="6"/>
  <c r="I133" i="6"/>
  <c r="H134" i="6"/>
  <c r="I134" i="6"/>
  <c r="H135" i="6"/>
  <c r="I135" i="6"/>
  <c r="H136" i="6"/>
  <c r="I136" i="6"/>
  <c r="H137" i="6"/>
  <c r="I137" i="6"/>
  <c r="H138" i="6"/>
  <c r="I138" i="6"/>
  <c r="H139" i="6"/>
  <c r="I139" i="6"/>
  <c r="H140" i="6"/>
  <c r="I140" i="6"/>
  <c r="H141" i="6"/>
  <c r="I141" i="6"/>
  <c r="H142" i="6"/>
  <c r="I142" i="6"/>
  <c r="H143" i="6"/>
  <c r="I143" i="6"/>
  <c r="H144" i="6"/>
  <c r="I144" i="6"/>
  <c r="H145" i="6"/>
  <c r="I145" i="6"/>
  <c r="H146" i="6"/>
  <c r="I146" i="6"/>
  <c r="H147" i="6"/>
  <c r="I147" i="6"/>
  <c r="H148" i="6"/>
  <c r="I148" i="6"/>
  <c r="H149" i="6"/>
  <c r="I149" i="6"/>
  <c r="H150" i="6"/>
  <c r="I150" i="6"/>
  <c r="H151" i="6"/>
  <c r="I151" i="6"/>
  <c r="H152" i="6"/>
  <c r="I152" i="6"/>
  <c r="H153" i="6"/>
  <c r="I153" i="6"/>
  <c r="H154" i="6"/>
  <c r="I154" i="6"/>
  <c r="H155" i="6"/>
  <c r="I155" i="6"/>
  <c r="H156" i="6"/>
  <c r="I156" i="6"/>
  <c r="H157" i="6"/>
  <c r="I157" i="6"/>
  <c r="H158" i="6"/>
  <c r="I158" i="6"/>
  <c r="H159" i="6"/>
  <c r="I159" i="6"/>
  <c r="H160" i="6"/>
  <c r="I160" i="6"/>
  <c r="H161" i="6"/>
  <c r="I161" i="6"/>
  <c r="H162" i="6"/>
  <c r="I162" i="6"/>
  <c r="H163" i="6"/>
  <c r="I163" i="6"/>
  <c r="H164" i="6"/>
  <c r="I164" i="6"/>
  <c r="H165" i="6"/>
  <c r="I165" i="6"/>
  <c r="H166" i="6"/>
  <c r="I166" i="6"/>
  <c r="H167" i="6"/>
  <c r="I167" i="6"/>
  <c r="H168" i="6"/>
  <c r="I168" i="6"/>
  <c r="H169" i="6"/>
  <c r="I169" i="6"/>
  <c r="H170" i="6"/>
  <c r="I170" i="6"/>
  <c r="H171" i="6"/>
  <c r="I171" i="6"/>
  <c r="H172" i="6"/>
  <c r="I172" i="6"/>
  <c r="H173" i="6"/>
  <c r="I173" i="6"/>
  <c r="H174" i="6"/>
  <c r="I174" i="6"/>
  <c r="H175" i="6"/>
  <c r="I175" i="6"/>
  <c r="H176" i="6"/>
  <c r="I176" i="6"/>
  <c r="H177" i="6"/>
  <c r="I177" i="6"/>
  <c r="H178" i="6"/>
  <c r="I178" i="6"/>
  <c r="H179" i="6"/>
  <c r="I179" i="6"/>
  <c r="H180" i="6"/>
  <c r="I180" i="6"/>
  <c r="H181" i="6"/>
  <c r="I181" i="6"/>
  <c r="H182" i="6"/>
  <c r="I182" i="6"/>
  <c r="H183" i="6"/>
  <c r="I183" i="6"/>
  <c r="H184" i="6"/>
  <c r="I184" i="6"/>
  <c r="H185" i="6"/>
  <c r="I185" i="6"/>
  <c r="H186" i="6"/>
  <c r="I186" i="6"/>
  <c r="H187" i="6"/>
  <c r="I187" i="6"/>
  <c r="I188" i="6"/>
  <c r="H189" i="6"/>
  <c r="I189" i="6"/>
  <c r="H190" i="6"/>
  <c r="I190" i="6"/>
  <c r="H191" i="6"/>
  <c r="I191" i="6"/>
  <c r="H192" i="6"/>
  <c r="I192" i="6"/>
  <c r="H193" i="6"/>
  <c r="I193" i="6"/>
  <c r="H194" i="6"/>
  <c r="I194" i="6"/>
  <c r="H195" i="6"/>
  <c r="I195" i="6"/>
  <c r="H196" i="6"/>
  <c r="I196" i="6"/>
  <c r="H197" i="6"/>
  <c r="I197" i="6"/>
  <c r="H198" i="6"/>
  <c r="I198" i="6"/>
  <c r="H199" i="6"/>
  <c r="I199" i="6"/>
  <c r="H200" i="6"/>
  <c r="I200" i="6"/>
  <c r="H201" i="6"/>
  <c r="I201" i="6"/>
  <c r="H202" i="6"/>
  <c r="I202" i="6"/>
  <c r="H203" i="6"/>
  <c r="I203" i="6"/>
  <c r="H204" i="6"/>
  <c r="I204" i="6"/>
  <c r="H205" i="6"/>
  <c r="I205" i="6"/>
  <c r="H206" i="6"/>
  <c r="I206" i="6"/>
  <c r="H207" i="6"/>
  <c r="I207" i="6"/>
  <c r="H208" i="6"/>
  <c r="I208" i="6"/>
  <c r="H209" i="6"/>
  <c r="I209" i="6"/>
  <c r="H210" i="6"/>
  <c r="I210" i="6"/>
  <c r="H211" i="6"/>
  <c r="I211" i="6"/>
  <c r="H212" i="6"/>
  <c r="I212" i="6"/>
  <c r="H213" i="6"/>
  <c r="I213" i="6"/>
  <c r="H214" i="6"/>
  <c r="I214" i="6"/>
  <c r="H215" i="6"/>
  <c r="I215" i="6"/>
  <c r="H216" i="6"/>
  <c r="I216" i="6"/>
  <c r="H217" i="6"/>
  <c r="I217" i="6"/>
  <c r="H218" i="6"/>
  <c r="I218" i="6"/>
  <c r="H219" i="6"/>
  <c r="I219" i="6"/>
  <c r="H220" i="6"/>
  <c r="I220" i="6"/>
  <c r="H221" i="6"/>
  <c r="I221" i="6"/>
  <c r="H222" i="6"/>
  <c r="I222" i="6"/>
  <c r="H223" i="6"/>
  <c r="I223" i="6"/>
  <c r="H224" i="6"/>
  <c r="I224" i="6"/>
  <c r="H225" i="6"/>
  <c r="I225" i="6"/>
  <c r="H226" i="6"/>
  <c r="I226" i="6"/>
  <c r="H227" i="6"/>
  <c r="I227" i="6"/>
  <c r="H228" i="6"/>
  <c r="I228" i="6"/>
  <c r="H229" i="6"/>
  <c r="I229" i="6"/>
  <c r="H230" i="6"/>
  <c r="I230" i="6"/>
  <c r="H231" i="6"/>
  <c r="I231" i="6"/>
  <c r="H232" i="6"/>
  <c r="I232" i="6"/>
  <c r="H233" i="6"/>
  <c r="I233" i="6"/>
  <c r="H234" i="6"/>
  <c r="I234" i="6"/>
  <c r="H235" i="6"/>
  <c r="I235" i="6"/>
  <c r="H236" i="6"/>
  <c r="I236" i="6"/>
  <c r="H237" i="6"/>
  <c r="I237" i="6"/>
  <c r="H238" i="6"/>
  <c r="I238" i="6"/>
  <c r="H239" i="6"/>
  <c r="I239" i="6"/>
  <c r="H240" i="6"/>
  <c r="I240" i="6"/>
  <c r="H241" i="6"/>
  <c r="I241" i="6"/>
  <c r="H242" i="6"/>
  <c r="I242" i="6"/>
  <c r="H243" i="6"/>
  <c r="I243" i="6"/>
  <c r="H244" i="6"/>
  <c r="I244" i="6"/>
  <c r="H245" i="6"/>
  <c r="I245" i="6"/>
  <c r="H246" i="6"/>
  <c r="I246" i="6"/>
  <c r="H247" i="6"/>
  <c r="I247" i="6"/>
  <c r="H248" i="6"/>
  <c r="I248" i="6"/>
  <c r="H249" i="6"/>
  <c r="I249" i="6"/>
  <c r="H250" i="6"/>
  <c r="I250" i="6"/>
  <c r="H251" i="6"/>
  <c r="I251" i="6"/>
  <c r="H252" i="6"/>
  <c r="I252" i="6"/>
  <c r="H253" i="6"/>
  <c r="I253" i="6"/>
  <c r="H254" i="6"/>
  <c r="I254" i="6"/>
  <c r="H255" i="6"/>
  <c r="I255" i="6"/>
  <c r="H256" i="6"/>
  <c r="I256" i="6"/>
  <c r="I257" i="6"/>
  <c r="H258" i="6"/>
  <c r="I258" i="6"/>
  <c r="H259" i="6"/>
  <c r="I259" i="6"/>
  <c r="H260" i="6"/>
  <c r="I260" i="6"/>
  <c r="H261" i="6"/>
  <c r="I261" i="6"/>
  <c r="H262" i="6"/>
  <c r="I262" i="6"/>
  <c r="H263" i="6"/>
  <c r="I263" i="6"/>
  <c r="H264" i="6"/>
  <c r="I264" i="6"/>
  <c r="H265" i="6"/>
  <c r="I265" i="6"/>
  <c r="H266" i="6"/>
  <c r="I266" i="6"/>
  <c r="H267" i="6"/>
  <c r="I267" i="6"/>
  <c r="H268" i="6"/>
  <c r="I268" i="6"/>
  <c r="H269" i="6"/>
  <c r="I269" i="6"/>
  <c r="H270" i="6"/>
  <c r="I270" i="6"/>
  <c r="H271" i="6"/>
  <c r="I271" i="6"/>
  <c r="H272" i="6"/>
  <c r="I272" i="6"/>
  <c r="H273" i="6"/>
  <c r="I273" i="6"/>
  <c r="H274" i="6"/>
  <c r="I274" i="6"/>
  <c r="H275" i="6"/>
  <c r="H276" i="6"/>
  <c r="I276" i="6"/>
  <c r="H277" i="6"/>
  <c r="I277" i="6"/>
  <c r="H278" i="6"/>
  <c r="I278" i="6"/>
  <c r="H279" i="6"/>
  <c r="I279" i="6"/>
  <c r="H280" i="6"/>
  <c r="I280" i="6"/>
  <c r="H281" i="6"/>
  <c r="I281" i="6"/>
  <c r="H282" i="6"/>
  <c r="I282" i="6"/>
  <c r="H283" i="6"/>
  <c r="I283" i="6"/>
  <c r="H284" i="6"/>
  <c r="I284" i="6"/>
  <c r="H285" i="6"/>
  <c r="I285" i="6"/>
  <c r="H286" i="6"/>
  <c r="I286" i="6"/>
  <c r="H287" i="6"/>
  <c r="I287" i="6"/>
  <c r="H288" i="6"/>
  <c r="I288" i="6"/>
  <c r="H289" i="6"/>
  <c r="I289" i="6"/>
  <c r="H290" i="6"/>
  <c r="I290" i="6"/>
  <c r="H291" i="6"/>
  <c r="I291" i="6"/>
  <c r="I292" i="6"/>
  <c r="H293" i="6"/>
  <c r="I293" i="6"/>
  <c r="H294" i="6"/>
  <c r="I294" i="6"/>
  <c r="H295" i="6"/>
  <c r="I295" i="6"/>
  <c r="H296" i="6"/>
  <c r="I296" i="6"/>
  <c r="H297" i="6"/>
  <c r="I297" i="6"/>
  <c r="H298" i="6"/>
  <c r="I298" i="6"/>
  <c r="H299" i="6"/>
  <c r="I299" i="6"/>
  <c r="H300" i="6"/>
  <c r="I300" i="6"/>
  <c r="H301" i="6"/>
  <c r="I301" i="6"/>
  <c r="H302" i="6"/>
  <c r="I302" i="6"/>
  <c r="H303" i="6"/>
  <c r="I303" i="6"/>
  <c r="H304" i="6"/>
  <c r="I304" i="6"/>
  <c r="H305" i="6"/>
  <c r="I305" i="6"/>
  <c r="H306" i="6"/>
  <c r="I306" i="6"/>
  <c r="H307" i="6"/>
  <c r="I307" i="6"/>
  <c r="H308" i="6"/>
  <c r="I308" i="6"/>
  <c r="H309" i="6"/>
  <c r="I309" i="6"/>
  <c r="H310" i="6"/>
  <c r="I310" i="6"/>
  <c r="H311" i="6"/>
  <c r="I311" i="6"/>
  <c r="H312" i="6"/>
  <c r="I312" i="6"/>
  <c r="H313" i="6"/>
  <c r="I313" i="6"/>
  <c r="H314" i="6"/>
  <c r="I314" i="6"/>
  <c r="H315" i="6"/>
  <c r="I315" i="6"/>
  <c r="H316" i="6"/>
  <c r="I316" i="6"/>
  <c r="H317" i="6"/>
  <c r="I317" i="6"/>
  <c r="H318" i="6"/>
  <c r="I318" i="6"/>
  <c r="H319" i="6"/>
  <c r="I319" i="6"/>
  <c r="H320" i="6"/>
  <c r="I320" i="6"/>
  <c r="H321" i="6"/>
  <c r="I321" i="6"/>
  <c r="H322" i="6"/>
  <c r="I322" i="6"/>
  <c r="H323" i="6"/>
  <c r="I323" i="6"/>
  <c r="H324" i="6"/>
  <c r="I324" i="6"/>
  <c r="H325" i="6"/>
  <c r="I325" i="6"/>
  <c r="H326" i="6"/>
  <c r="I326" i="6"/>
  <c r="H327" i="6"/>
  <c r="I327" i="6"/>
  <c r="H328" i="6"/>
  <c r="H329" i="6"/>
  <c r="I329" i="6"/>
  <c r="H330" i="6"/>
  <c r="I330" i="6"/>
  <c r="H331" i="6"/>
  <c r="I331" i="6"/>
  <c r="H332" i="6"/>
  <c r="I332" i="6"/>
  <c r="H333" i="6"/>
  <c r="I333" i="6"/>
  <c r="H334" i="6"/>
  <c r="I334" i="6"/>
  <c r="I2" i="6"/>
  <c r="H2" i="6"/>
  <c r="G16" i="1" l="1"/>
  <c r="H16" i="1"/>
  <c r="G17" i="1"/>
  <c r="H17" i="1"/>
  <c r="G18" i="1"/>
  <c r="H18" i="1"/>
  <c r="G19" i="1"/>
  <c r="H19" i="1"/>
  <c r="G20" i="1"/>
  <c r="H20" i="1"/>
  <c r="G21" i="1"/>
  <c r="H21"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H2" i="1"/>
  <c r="H3" i="1"/>
  <c r="H4" i="1"/>
  <c r="H6" i="1"/>
  <c r="H7" i="1"/>
  <c r="H8" i="1"/>
  <c r="H9" i="1"/>
  <c r="H10" i="1"/>
  <c r="H11" i="1"/>
  <c r="H12" i="1"/>
  <c r="H13" i="1"/>
  <c r="H14" i="1"/>
  <c r="H15" i="1"/>
  <c r="G8" i="1"/>
  <c r="G9" i="1"/>
  <c r="G10" i="1"/>
  <c r="G11" i="1"/>
  <c r="G12" i="1"/>
  <c r="G13" i="1"/>
  <c r="G14" i="1"/>
  <c r="G15" i="1"/>
  <c r="G2" i="1"/>
  <c r="G3" i="1"/>
  <c r="G4" i="1"/>
  <c r="G5" i="1"/>
  <c r="G6" i="1"/>
  <c r="G7" i="1"/>
  <c r="L4" i="3" l="1"/>
  <c r="L5" i="3"/>
  <c r="L6" i="3"/>
  <c r="L7" i="3"/>
  <c r="L8" i="3"/>
  <c r="M8" i="3" s="1"/>
  <c r="L9" i="3"/>
  <c r="L10" i="3"/>
  <c r="M10" i="3" s="1"/>
  <c r="L11" i="3"/>
  <c r="L12" i="3"/>
  <c r="L13" i="3"/>
  <c r="M13" i="3" s="1"/>
  <c r="L14" i="3"/>
  <c r="L15" i="3"/>
  <c r="L16" i="3"/>
  <c r="M16" i="3" s="1"/>
  <c r="L17" i="3"/>
  <c r="L18" i="3"/>
  <c r="L19" i="3"/>
  <c r="L20" i="3"/>
  <c r="L21" i="3"/>
  <c r="L22" i="3"/>
  <c r="L23" i="3"/>
  <c r="L24" i="3"/>
  <c r="L25" i="3"/>
  <c r="L26" i="3"/>
  <c r="M26" i="3" s="1"/>
  <c r="L27" i="3"/>
  <c r="L28" i="3"/>
  <c r="L29" i="3"/>
  <c r="M29" i="3" s="1"/>
  <c r="L30" i="3"/>
  <c r="L31" i="3"/>
  <c r="L32" i="3"/>
  <c r="L33" i="3"/>
  <c r="L34" i="3"/>
  <c r="L35" i="3"/>
  <c r="M35" i="3" s="1"/>
  <c r="L36" i="3"/>
  <c r="L37" i="3"/>
  <c r="L38" i="3"/>
  <c r="L39" i="3"/>
  <c r="L40" i="3"/>
  <c r="L41" i="3"/>
  <c r="L42" i="3"/>
  <c r="L43" i="3"/>
  <c r="L44" i="3"/>
  <c r="L45" i="3"/>
  <c r="L46" i="3"/>
  <c r="M46" i="3" s="1"/>
  <c r="L47" i="3"/>
  <c r="L48" i="3"/>
  <c r="L49" i="3"/>
  <c r="L50" i="3"/>
  <c r="L51" i="3"/>
  <c r="L52" i="3"/>
  <c r="L53" i="3"/>
  <c r="L54" i="3"/>
  <c r="L55" i="3"/>
  <c r="M55" i="3" s="1"/>
  <c r="L56" i="3"/>
  <c r="L57" i="3"/>
  <c r="L58" i="3"/>
  <c r="L59" i="3"/>
  <c r="M59" i="3" s="1"/>
  <c r="L60" i="3"/>
  <c r="L61" i="3"/>
  <c r="L62" i="3"/>
  <c r="L63" i="3"/>
  <c r="L64" i="3"/>
  <c r="L65" i="3"/>
  <c r="L66" i="3"/>
  <c r="M66" i="3" s="1"/>
  <c r="L67" i="3"/>
  <c r="L68" i="3"/>
  <c r="L69" i="3"/>
  <c r="L70" i="3"/>
  <c r="L71" i="3"/>
  <c r="L72" i="3"/>
  <c r="L73" i="3"/>
  <c r="M73" i="3" s="1"/>
  <c r="L74" i="3"/>
  <c r="L75" i="3"/>
  <c r="L76" i="3"/>
  <c r="M76" i="3" s="1"/>
  <c r="L77" i="3"/>
  <c r="L78" i="3"/>
  <c r="L79" i="3"/>
  <c r="L80" i="3"/>
  <c r="M80" i="3" s="1"/>
  <c r="L81" i="3"/>
  <c r="L82" i="3"/>
  <c r="L83" i="3"/>
  <c r="L84" i="3"/>
  <c r="L85" i="3"/>
  <c r="L86" i="3"/>
  <c r="M86" i="3" s="1"/>
  <c r="L87" i="3"/>
  <c r="L88" i="3"/>
  <c r="L89" i="3"/>
  <c r="L90" i="3"/>
  <c r="M90" i="3" s="1"/>
  <c r="L91" i="3"/>
  <c r="L92" i="3"/>
  <c r="L93" i="3"/>
  <c r="L94" i="3"/>
  <c r="L95" i="3"/>
  <c r="L96" i="3"/>
  <c r="L97" i="3"/>
  <c r="L98" i="3"/>
  <c r="L99" i="3"/>
  <c r="M99" i="3" s="1"/>
  <c r="L100" i="3"/>
  <c r="L101" i="3"/>
  <c r="M101" i="3" s="1"/>
  <c r="L102" i="3"/>
  <c r="L103" i="3"/>
  <c r="M103" i="3" s="1"/>
  <c r="L104" i="3"/>
  <c r="L105" i="3"/>
  <c r="L106" i="3"/>
  <c r="M106" i="3" s="1"/>
  <c r="L107" i="3"/>
  <c r="L108" i="3"/>
  <c r="L109" i="3"/>
  <c r="M109" i="3" s="1"/>
  <c r="L110" i="3"/>
  <c r="L111" i="3"/>
  <c r="L112" i="3"/>
  <c r="L113" i="3"/>
  <c r="M113" i="3" s="1"/>
  <c r="L114" i="3"/>
  <c r="L115" i="3"/>
  <c r="M115" i="3" s="1"/>
  <c r="L116" i="3"/>
  <c r="L117" i="3"/>
  <c r="L118" i="3"/>
  <c r="L119" i="3"/>
  <c r="L120" i="3"/>
  <c r="L121" i="3"/>
  <c r="L122" i="3"/>
  <c r="M122" i="3" s="1"/>
  <c r="L123" i="3"/>
  <c r="L124" i="3"/>
  <c r="L125" i="3"/>
  <c r="L126" i="3"/>
  <c r="L127" i="3"/>
  <c r="M127" i="3" s="1"/>
  <c r="L128" i="3"/>
  <c r="L129" i="3"/>
  <c r="L130" i="3"/>
  <c r="M130" i="3" s="1"/>
  <c r="L131" i="3"/>
  <c r="L132" i="3"/>
  <c r="L133" i="3"/>
  <c r="L134" i="3"/>
  <c r="L135" i="3"/>
  <c r="L136" i="3"/>
  <c r="L137" i="3"/>
  <c r="M137" i="3" s="1"/>
  <c r="L138" i="3"/>
  <c r="L139" i="3"/>
  <c r="L140" i="3"/>
  <c r="L141" i="3"/>
  <c r="L142" i="3"/>
  <c r="L143" i="3"/>
  <c r="L144" i="3"/>
  <c r="L145" i="3"/>
  <c r="M145" i="3" s="1"/>
  <c r="L146" i="3"/>
  <c r="L147" i="3"/>
  <c r="L148" i="3"/>
  <c r="L149" i="3"/>
  <c r="L150" i="3"/>
  <c r="L151" i="3"/>
  <c r="L152" i="3"/>
  <c r="M152" i="3" s="1"/>
  <c r="L153" i="3"/>
  <c r="L154" i="3"/>
  <c r="L155" i="3"/>
  <c r="L156" i="3"/>
  <c r="M156" i="3" s="1"/>
  <c r="L157" i="3"/>
  <c r="L158" i="3"/>
  <c r="L159" i="3"/>
  <c r="L160" i="3"/>
  <c r="L161" i="3"/>
  <c r="L162" i="3"/>
  <c r="L163" i="3"/>
  <c r="L164" i="3"/>
  <c r="L165" i="3"/>
  <c r="M165" i="3" s="1"/>
  <c r="L166" i="3"/>
  <c r="L167" i="3"/>
  <c r="L168" i="3"/>
  <c r="L169" i="3"/>
  <c r="L170" i="3"/>
  <c r="L171" i="3"/>
  <c r="M171" i="3" s="1"/>
  <c r="L172" i="3"/>
  <c r="L173" i="3"/>
  <c r="L174" i="3"/>
  <c r="L175" i="3"/>
  <c r="L176" i="3"/>
  <c r="L177" i="3"/>
  <c r="L178" i="3"/>
  <c r="L179" i="3"/>
  <c r="L180" i="3"/>
  <c r="L181" i="3"/>
  <c r="M181" i="3" s="1"/>
  <c r="L182" i="3"/>
  <c r="L183" i="3"/>
  <c r="L184" i="3"/>
  <c r="L185" i="3"/>
  <c r="L186" i="3"/>
  <c r="L187" i="3"/>
  <c r="L188" i="3"/>
  <c r="L189" i="3"/>
  <c r="L190" i="3"/>
  <c r="L191" i="3"/>
  <c r="L192" i="3"/>
  <c r="L193" i="3"/>
  <c r="M193" i="3" s="1"/>
  <c r="L194" i="3"/>
  <c r="M194" i="3" s="1"/>
  <c r="L195" i="3"/>
  <c r="M195" i="3" s="1"/>
  <c r="L196" i="3"/>
  <c r="L197" i="3"/>
  <c r="L198" i="3"/>
  <c r="M198" i="3" s="1"/>
  <c r="L199" i="3"/>
  <c r="L200" i="3"/>
  <c r="M200" i="3" s="1"/>
  <c r="L201" i="3"/>
  <c r="M201" i="3" s="1"/>
  <c r="L202" i="3"/>
  <c r="M202" i="3" s="1"/>
  <c r="L203" i="3"/>
  <c r="L204" i="3"/>
  <c r="L205" i="3"/>
  <c r="L206" i="3"/>
  <c r="M206" i="3" s="1"/>
  <c r="L207" i="3"/>
  <c r="L208" i="3"/>
  <c r="L209" i="3"/>
  <c r="L210" i="3"/>
  <c r="L211" i="3"/>
  <c r="L212" i="3"/>
  <c r="L213" i="3"/>
  <c r="L214" i="3"/>
  <c r="L215" i="3"/>
  <c r="M215" i="3" s="1"/>
  <c r="L216" i="3"/>
  <c r="L217" i="3"/>
  <c r="L218" i="3"/>
  <c r="L219" i="3"/>
  <c r="M219" i="3" s="1"/>
  <c r="L220" i="3"/>
  <c r="L221" i="3"/>
  <c r="L222" i="3"/>
  <c r="L223" i="3"/>
  <c r="L224" i="3"/>
  <c r="L225" i="3"/>
  <c r="L226" i="3"/>
  <c r="M226" i="3" s="1"/>
  <c r="L227" i="3"/>
  <c r="L228" i="3"/>
  <c r="L229" i="3"/>
  <c r="M229" i="3" s="1"/>
  <c r="L230" i="3"/>
  <c r="L231" i="3"/>
  <c r="L232" i="3"/>
  <c r="M232" i="3" s="1"/>
  <c r="L233" i="3"/>
  <c r="L234" i="3"/>
  <c r="L235" i="3"/>
  <c r="L236" i="3"/>
  <c r="L237" i="3"/>
  <c r="L238" i="3"/>
  <c r="L239" i="3"/>
  <c r="L240" i="3"/>
  <c r="M240" i="3" s="1"/>
  <c r="L241" i="3"/>
  <c r="L242" i="3"/>
  <c r="L243" i="3"/>
  <c r="M243" i="3" s="1"/>
  <c r="L244" i="3"/>
  <c r="L245" i="3"/>
  <c r="L246" i="3"/>
  <c r="L247" i="3"/>
  <c r="L248" i="3"/>
  <c r="M248" i="3" s="1"/>
  <c r="L249" i="3"/>
  <c r="L250" i="3"/>
  <c r="L251" i="3"/>
  <c r="L252" i="3"/>
  <c r="M252" i="3" s="1"/>
  <c r="L253" i="3"/>
  <c r="L254" i="3"/>
  <c r="L255" i="3"/>
  <c r="L256" i="3"/>
  <c r="M256" i="3" s="1"/>
  <c r="L257" i="3"/>
  <c r="L258" i="3"/>
  <c r="M258" i="3" s="1"/>
  <c r="L259" i="3"/>
  <c r="L260" i="3"/>
  <c r="L261" i="3"/>
  <c r="L262" i="3"/>
  <c r="L263" i="3"/>
  <c r="L264" i="3"/>
  <c r="L265" i="3"/>
  <c r="L266" i="3"/>
  <c r="L267" i="3"/>
  <c r="L268" i="3"/>
  <c r="L269" i="3"/>
  <c r="L270" i="3"/>
  <c r="L271" i="3"/>
  <c r="M271" i="3" s="1"/>
  <c r="L272" i="3"/>
  <c r="L273" i="3"/>
  <c r="L274" i="3"/>
  <c r="M274" i="3" s="1"/>
  <c r="L275" i="3"/>
  <c r="L276" i="3"/>
  <c r="L277" i="3"/>
  <c r="L278" i="3"/>
  <c r="L279" i="3"/>
  <c r="M279" i="3" s="1"/>
  <c r="L280" i="3"/>
  <c r="L281" i="3"/>
  <c r="L282" i="3"/>
  <c r="L283" i="3"/>
  <c r="M283" i="3" s="1"/>
  <c r="L284" i="3"/>
  <c r="L285" i="3"/>
  <c r="L286" i="3"/>
  <c r="L287" i="3"/>
  <c r="L288" i="3"/>
  <c r="L289" i="3"/>
  <c r="M289" i="3" s="1"/>
  <c r="L290" i="3"/>
  <c r="L291" i="3"/>
  <c r="L292" i="3"/>
  <c r="M292" i="3" s="1"/>
  <c r="L293" i="3"/>
  <c r="L294" i="3"/>
  <c r="L295" i="3"/>
  <c r="L296" i="3"/>
  <c r="L297" i="3"/>
  <c r="L298" i="3"/>
  <c r="L299" i="3"/>
  <c r="L300" i="3"/>
  <c r="L301" i="3"/>
  <c r="M301" i="3" s="1"/>
  <c r="L302" i="3"/>
  <c r="L303" i="3"/>
  <c r="M303" i="3" s="1"/>
  <c r="L304" i="3"/>
  <c r="L305" i="3"/>
  <c r="L306" i="3"/>
  <c r="L307" i="3"/>
  <c r="L308" i="3"/>
  <c r="M308" i="3" s="1"/>
  <c r="L309" i="3"/>
  <c r="L310" i="3"/>
  <c r="L311" i="3"/>
  <c r="L312" i="3"/>
  <c r="L313" i="3"/>
  <c r="L314" i="3"/>
  <c r="M314" i="3" s="1"/>
  <c r="L315" i="3"/>
  <c r="L316" i="3"/>
  <c r="L317" i="3"/>
  <c r="M317" i="3" s="1"/>
  <c r="L318" i="3"/>
  <c r="L319" i="3"/>
  <c r="L320" i="3"/>
  <c r="L321" i="3"/>
  <c r="L322" i="3"/>
  <c r="L323" i="3"/>
  <c r="L324" i="3"/>
  <c r="L325" i="3"/>
  <c r="L326" i="3"/>
  <c r="L327" i="3"/>
  <c r="L328" i="3"/>
  <c r="M328" i="3" s="1"/>
  <c r="L329" i="3"/>
  <c r="L330" i="3"/>
  <c r="L331" i="3"/>
  <c r="L332" i="3"/>
  <c r="L333" i="3"/>
  <c r="L334" i="3"/>
  <c r="L335" i="3"/>
  <c r="L336" i="3"/>
  <c r="L337" i="3"/>
  <c r="L338" i="3"/>
  <c r="L339" i="3"/>
  <c r="M339" i="3" s="1"/>
  <c r="L340" i="3"/>
  <c r="L341" i="3"/>
  <c r="L4" i="7"/>
  <c r="L5" i="7"/>
  <c r="L6" i="7"/>
  <c r="M6" i="7" s="1"/>
  <c r="L7" i="7"/>
  <c r="L8" i="7"/>
  <c r="L9" i="7"/>
  <c r="L10" i="7"/>
  <c r="M10" i="7" s="1"/>
  <c r="L11" i="7"/>
  <c r="M11" i="7" s="1"/>
  <c r="L12" i="7"/>
  <c r="L13" i="7"/>
  <c r="L14" i="7"/>
  <c r="L15" i="7"/>
  <c r="L16" i="7"/>
  <c r="M16" i="7" s="1"/>
  <c r="L17" i="7"/>
  <c r="L18" i="7"/>
  <c r="L19" i="7"/>
  <c r="L21" i="7"/>
  <c r="M21" i="7" s="1"/>
  <c r="L22" i="7"/>
  <c r="L23" i="7"/>
  <c r="M23" i="7" s="1"/>
  <c r="L24" i="7"/>
  <c r="L25" i="7"/>
  <c r="M25" i="7" s="1"/>
  <c r="L26" i="7"/>
  <c r="L27" i="7"/>
  <c r="L28" i="7"/>
  <c r="L29" i="7"/>
  <c r="L30" i="7"/>
  <c r="M30" i="7" s="1"/>
  <c r="L31" i="7"/>
  <c r="L32" i="7"/>
  <c r="L33" i="7"/>
  <c r="M33" i="7" s="1"/>
  <c r="L34" i="7"/>
  <c r="L35" i="7"/>
  <c r="L36" i="7"/>
  <c r="M36" i="7" s="1"/>
  <c r="L37" i="7"/>
  <c r="L38" i="7"/>
  <c r="L39" i="7"/>
  <c r="L40" i="7"/>
  <c r="M40" i="7" s="1"/>
  <c r="L41" i="7"/>
  <c r="L42" i="7"/>
  <c r="L43" i="7"/>
  <c r="L44" i="7"/>
  <c r="M44" i="7" s="1"/>
  <c r="L45" i="7"/>
  <c r="L46" i="7"/>
  <c r="L47" i="7"/>
  <c r="L48" i="7"/>
  <c r="M48" i="7" s="1"/>
  <c r="L49" i="7"/>
  <c r="L50" i="7"/>
  <c r="L51" i="7"/>
  <c r="M51" i="7" s="1"/>
  <c r="L52" i="7"/>
  <c r="L53" i="7"/>
  <c r="L54" i="7"/>
  <c r="L55" i="7"/>
  <c r="L56" i="7"/>
  <c r="L57" i="7"/>
  <c r="L58" i="7"/>
  <c r="L59" i="7"/>
  <c r="L60" i="7"/>
  <c r="L61" i="7"/>
  <c r="M61" i="7" s="1"/>
  <c r="L62" i="7"/>
  <c r="L63" i="7"/>
  <c r="L64" i="7"/>
  <c r="L65" i="7"/>
  <c r="M65" i="7" s="1"/>
  <c r="L66" i="7"/>
  <c r="L67" i="7"/>
  <c r="L68" i="7"/>
  <c r="L69" i="7"/>
  <c r="M69" i="7" s="1"/>
  <c r="L70" i="7"/>
  <c r="M70" i="7" s="1"/>
  <c r="L71" i="7"/>
  <c r="L72" i="7"/>
  <c r="L73" i="7"/>
  <c r="M73" i="7" s="1"/>
  <c r="L74" i="7"/>
  <c r="L75" i="7"/>
  <c r="L76" i="7"/>
  <c r="L77" i="7"/>
  <c r="L78" i="7"/>
  <c r="M78" i="7" s="1"/>
  <c r="L79" i="7"/>
  <c r="M79" i="7" s="1"/>
  <c r="L80" i="7"/>
  <c r="L81" i="7"/>
  <c r="L82" i="7"/>
  <c r="L83" i="7"/>
  <c r="L84" i="7"/>
  <c r="L85" i="7"/>
  <c r="L86" i="7"/>
  <c r="L87" i="7"/>
  <c r="M87" i="7" s="1"/>
  <c r="L88" i="7"/>
  <c r="L89" i="7"/>
  <c r="L90" i="7"/>
  <c r="L91" i="7"/>
  <c r="L92" i="7"/>
  <c r="L93" i="7"/>
  <c r="L94" i="7"/>
  <c r="L95" i="7"/>
  <c r="M95" i="7" s="1"/>
  <c r="L96" i="7"/>
  <c r="M96" i="7" s="1"/>
  <c r="L97" i="7"/>
  <c r="L98" i="7"/>
  <c r="L99" i="7"/>
  <c r="L100" i="7"/>
  <c r="M100" i="7" s="1"/>
  <c r="L101" i="7"/>
  <c r="L102" i="7"/>
  <c r="L103" i="7"/>
  <c r="M103" i="7" s="1"/>
  <c r="L104" i="7"/>
  <c r="L105" i="7"/>
  <c r="L106" i="7"/>
  <c r="L107" i="7"/>
  <c r="M107" i="7" s="1"/>
  <c r="L108" i="7"/>
  <c r="L109" i="7"/>
  <c r="M109" i="7" s="1"/>
  <c r="L110" i="7"/>
  <c r="L111" i="7"/>
  <c r="M111" i="7" s="1"/>
  <c r="L112" i="7"/>
  <c r="L113" i="7"/>
  <c r="L114" i="7"/>
  <c r="M114" i="7" s="1"/>
  <c r="L115" i="7"/>
  <c r="L116" i="7"/>
  <c r="L117" i="7"/>
  <c r="L118" i="7"/>
  <c r="M118" i="7" s="1"/>
  <c r="L119" i="7"/>
  <c r="L120" i="7"/>
  <c r="L121" i="7"/>
  <c r="L122" i="7"/>
  <c r="L123" i="7"/>
  <c r="M123" i="7" s="1"/>
  <c r="L124" i="7"/>
  <c r="L125" i="7"/>
  <c r="M125" i="7" s="1"/>
  <c r="L126" i="7"/>
  <c r="L127" i="7"/>
  <c r="L128" i="7"/>
  <c r="M128" i="7" s="1"/>
  <c r="L129" i="7"/>
  <c r="L130" i="7"/>
  <c r="L131" i="7"/>
  <c r="L132" i="7"/>
  <c r="L133" i="7"/>
  <c r="L134" i="7"/>
  <c r="L135" i="7"/>
  <c r="L136" i="7"/>
  <c r="L137" i="7"/>
  <c r="L138" i="7"/>
  <c r="M138" i="7" s="1"/>
  <c r="L139" i="7"/>
  <c r="L140" i="7"/>
  <c r="L141" i="7"/>
  <c r="M141" i="7" s="1"/>
  <c r="L142" i="7"/>
  <c r="L143" i="7"/>
  <c r="M143" i="7" s="1"/>
  <c r="L144" i="7"/>
  <c r="M144" i="7" s="1"/>
  <c r="L145" i="7"/>
  <c r="L146" i="7"/>
  <c r="L147" i="7"/>
  <c r="M147" i="7" s="1"/>
  <c r="L148" i="7"/>
  <c r="L149" i="7"/>
  <c r="L150" i="7"/>
  <c r="L151" i="7"/>
  <c r="L152" i="7"/>
  <c r="L153" i="7"/>
  <c r="L154" i="7"/>
  <c r="L155" i="7"/>
  <c r="M155" i="7" s="1"/>
  <c r="L156" i="7"/>
  <c r="L157" i="7"/>
  <c r="L158" i="7"/>
  <c r="L159" i="7"/>
  <c r="M159" i="7" s="1"/>
  <c r="L160" i="7"/>
  <c r="L161" i="7"/>
  <c r="L162" i="7"/>
  <c r="L163" i="7"/>
  <c r="L164" i="7"/>
  <c r="M164" i="7" s="1"/>
  <c r="L165" i="7"/>
  <c r="L166" i="7"/>
  <c r="L167" i="7"/>
  <c r="M167" i="7" s="1"/>
  <c r="L168" i="7"/>
  <c r="L169" i="7"/>
  <c r="L170" i="7"/>
  <c r="M170" i="7" s="1"/>
  <c r="L171" i="7"/>
  <c r="M171" i="7" s="1"/>
  <c r="L172" i="7"/>
  <c r="L173" i="7"/>
  <c r="L174" i="7"/>
  <c r="L175" i="7"/>
  <c r="L176" i="7"/>
  <c r="L177" i="7"/>
  <c r="L178" i="7"/>
  <c r="M178" i="7" s="1"/>
  <c r="L179" i="7"/>
  <c r="L180" i="7"/>
  <c r="L181" i="7"/>
  <c r="M181" i="7" s="1"/>
  <c r="L182" i="7"/>
  <c r="L183" i="7"/>
  <c r="L184" i="7"/>
  <c r="M184" i="7" s="1"/>
  <c r="L185" i="7"/>
  <c r="M185" i="7" s="1"/>
  <c r="L186" i="7"/>
  <c r="L187" i="7"/>
  <c r="L188" i="7"/>
  <c r="L189" i="7"/>
  <c r="L190" i="7"/>
  <c r="L191" i="7"/>
  <c r="L192" i="7"/>
  <c r="L193" i="7"/>
  <c r="M193" i="7" s="1"/>
  <c r="L194" i="7"/>
  <c r="L195" i="7"/>
  <c r="L196" i="7"/>
  <c r="M196" i="7" s="1"/>
  <c r="L197" i="7"/>
  <c r="L198" i="7"/>
  <c r="L199" i="7"/>
  <c r="L200" i="7"/>
  <c r="M200" i="7" s="1"/>
  <c r="L201" i="7"/>
  <c r="L202" i="7"/>
  <c r="L203" i="7"/>
  <c r="L204" i="7"/>
  <c r="M204" i="7" s="1"/>
  <c r="L205" i="7"/>
  <c r="L206" i="7"/>
  <c r="L207" i="7"/>
  <c r="L208" i="7"/>
  <c r="L209" i="7"/>
  <c r="M209" i="7" s="1"/>
  <c r="L210" i="7"/>
  <c r="M210" i="7" s="1"/>
  <c r="L211" i="7"/>
  <c r="L212" i="7"/>
  <c r="L213" i="7"/>
  <c r="L214" i="7"/>
  <c r="L215" i="7"/>
  <c r="L216" i="7"/>
  <c r="L217" i="7"/>
  <c r="L218" i="7"/>
  <c r="M218" i="7" s="1"/>
  <c r="L219" i="7"/>
  <c r="L220" i="7"/>
  <c r="L221" i="7"/>
  <c r="L222" i="7"/>
  <c r="M222" i="7" s="1"/>
  <c r="L223" i="7"/>
  <c r="L224" i="7"/>
  <c r="L225" i="7"/>
  <c r="L226" i="7"/>
  <c r="L227" i="7"/>
  <c r="L228" i="7"/>
  <c r="L229" i="7"/>
  <c r="M229" i="7" s="1"/>
  <c r="L230" i="7"/>
  <c r="L231" i="7"/>
  <c r="L232" i="7"/>
  <c r="L233" i="7"/>
  <c r="L234" i="7"/>
  <c r="L235" i="7"/>
  <c r="L236" i="7"/>
  <c r="M236" i="7" s="1"/>
  <c r="L237" i="7"/>
  <c r="L238" i="7"/>
  <c r="L239" i="7"/>
  <c r="L240" i="7"/>
  <c r="M240" i="7" s="1"/>
  <c r="L241" i="7"/>
  <c r="L242" i="7"/>
  <c r="L243" i="7"/>
  <c r="M243" i="7" s="1"/>
  <c r="L244" i="7"/>
  <c r="L245" i="7"/>
  <c r="L246" i="7"/>
  <c r="L247" i="7"/>
  <c r="M247" i="7" s="1"/>
  <c r="L248" i="7"/>
  <c r="L249" i="7"/>
  <c r="L250" i="7"/>
  <c r="L251" i="7"/>
  <c r="M251" i="7" s="1"/>
  <c r="L252" i="7"/>
  <c r="L253" i="7"/>
  <c r="M253" i="7" s="1"/>
  <c r="L254" i="7"/>
  <c r="L255" i="7"/>
  <c r="L256" i="7"/>
  <c r="L257" i="7"/>
  <c r="L258" i="7"/>
  <c r="L259" i="7"/>
  <c r="M259" i="7" s="1"/>
  <c r="L260" i="7"/>
  <c r="L261" i="7"/>
  <c r="L262" i="7"/>
  <c r="L263" i="7"/>
  <c r="L264" i="7"/>
  <c r="L265" i="7"/>
  <c r="M265" i="7" s="1"/>
  <c r="L266" i="7"/>
  <c r="L267" i="7"/>
  <c r="L268" i="7"/>
  <c r="L269" i="7"/>
  <c r="L270" i="7"/>
  <c r="M270" i="7" s="1"/>
  <c r="L271" i="7"/>
  <c r="L272" i="7"/>
  <c r="L273" i="7"/>
  <c r="L274" i="7"/>
  <c r="M274" i="7" s="1"/>
  <c r="L275" i="7"/>
  <c r="L276" i="7"/>
  <c r="L277" i="7"/>
  <c r="L278" i="7"/>
  <c r="L279" i="7"/>
  <c r="L280" i="7"/>
  <c r="L281" i="7"/>
  <c r="L282" i="7"/>
  <c r="M282" i="7" s="1"/>
  <c r="L283" i="7"/>
  <c r="L284" i="7"/>
  <c r="L285" i="7"/>
  <c r="L286" i="7"/>
  <c r="L287" i="7"/>
  <c r="G287" i="7"/>
  <c r="I287" i="7" s="1"/>
  <c r="G281" i="7"/>
  <c r="I281" i="7" s="1"/>
  <c r="G216" i="7"/>
  <c r="I216" i="7" s="1"/>
  <c r="G72" i="7"/>
  <c r="I72" i="7" s="1"/>
  <c r="G68" i="7"/>
  <c r="I68" i="7" s="1"/>
  <c r="L4" i="4"/>
  <c r="L5" i="4"/>
  <c r="L6" i="4"/>
  <c r="L7" i="4"/>
  <c r="L8" i="4"/>
  <c r="L9" i="4"/>
  <c r="L10" i="4"/>
  <c r="M10" i="4" s="1"/>
  <c r="L11" i="4"/>
  <c r="L12" i="4"/>
  <c r="L13" i="4"/>
  <c r="L14" i="4"/>
  <c r="M14" i="4" s="1"/>
  <c r="L15" i="4"/>
  <c r="L16" i="4"/>
  <c r="L17" i="4"/>
  <c r="L18" i="4"/>
  <c r="M18" i="4" s="1"/>
  <c r="L19" i="4"/>
  <c r="L20" i="4"/>
  <c r="L21" i="4"/>
  <c r="M21" i="4" s="1"/>
  <c r="L22" i="4"/>
  <c r="L23" i="4"/>
  <c r="L24" i="4"/>
  <c r="M24" i="4" s="1"/>
  <c r="L25" i="4"/>
  <c r="M25" i="4" s="1"/>
  <c r="L26" i="4"/>
  <c r="M26" i="4" s="1"/>
  <c r="L27" i="4"/>
  <c r="L28" i="4"/>
  <c r="L29" i="4"/>
  <c r="L30" i="4"/>
  <c r="M30" i="4" s="1"/>
  <c r="L31" i="4"/>
  <c r="L32" i="4"/>
  <c r="L33" i="4"/>
  <c r="L34" i="4"/>
  <c r="L35" i="4"/>
  <c r="L36" i="4"/>
  <c r="M36" i="4" s="1"/>
  <c r="L37" i="4"/>
  <c r="M37" i="4" s="1"/>
  <c r="L38" i="4"/>
  <c r="L39" i="4"/>
  <c r="M39" i="4" s="1"/>
  <c r="L40" i="4"/>
  <c r="L41" i="4"/>
  <c r="L42" i="4"/>
  <c r="L43" i="4"/>
  <c r="L44" i="4"/>
  <c r="M44" i="4" s="1"/>
  <c r="L45" i="4"/>
  <c r="M45" i="4" s="1"/>
  <c r="L46" i="4"/>
  <c r="M46" i="4" s="1"/>
  <c r="L47" i="4"/>
  <c r="L48" i="4"/>
  <c r="L49" i="4"/>
  <c r="L50" i="4"/>
  <c r="L51" i="4"/>
  <c r="L52" i="4"/>
  <c r="L53" i="4"/>
  <c r="L54" i="4"/>
  <c r="M54" i="4" s="1"/>
  <c r="L55" i="4"/>
  <c r="L56" i="4"/>
  <c r="L57" i="4"/>
  <c r="M57" i="4" s="1"/>
  <c r="L58" i="4"/>
  <c r="L59" i="4"/>
  <c r="L60" i="4"/>
  <c r="L61" i="4"/>
  <c r="L62" i="4"/>
  <c r="L63" i="4"/>
  <c r="M63" i="4" s="1"/>
  <c r="L64" i="4"/>
  <c r="L65" i="4"/>
  <c r="L66" i="4"/>
  <c r="L67" i="4"/>
  <c r="L68" i="4"/>
  <c r="L69" i="4"/>
  <c r="L70" i="4"/>
  <c r="L71" i="4"/>
  <c r="L72" i="4"/>
  <c r="M72" i="4" s="1"/>
  <c r="L73" i="4"/>
  <c r="M73" i="4" s="1"/>
  <c r="L74" i="4"/>
  <c r="L75" i="4"/>
  <c r="L76" i="4"/>
  <c r="M76" i="4" s="1"/>
  <c r="L77" i="4"/>
  <c r="M77" i="4" s="1"/>
  <c r="L78" i="4"/>
  <c r="L79" i="4"/>
  <c r="L80" i="4"/>
  <c r="M80" i="4" s="1"/>
  <c r="L81" i="4"/>
  <c r="M81" i="4" s="1"/>
  <c r="L82" i="4"/>
  <c r="M82" i="4" s="1"/>
  <c r="L83" i="4"/>
  <c r="L84" i="4"/>
  <c r="M84" i="4" s="1"/>
  <c r="L85" i="4"/>
  <c r="M85" i="4" s="1"/>
  <c r="L86" i="4"/>
  <c r="L87" i="4"/>
  <c r="L88" i="4"/>
  <c r="L89" i="4"/>
  <c r="M89" i="4" s="1"/>
  <c r="L90" i="4"/>
  <c r="L91" i="4"/>
  <c r="M91" i="4" s="1"/>
  <c r="L92" i="4"/>
  <c r="L93" i="4"/>
  <c r="L94" i="4"/>
  <c r="L95" i="4"/>
  <c r="L96" i="4"/>
  <c r="L97" i="4"/>
  <c r="M97" i="4" s="1"/>
  <c r="L98" i="4"/>
  <c r="L99" i="4"/>
  <c r="L100" i="4"/>
  <c r="M100" i="4" s="1"/>
  <c r="L101" i="4"/>
  <c r="M101" i="4" s="1"/>
  <c r="L102" i="4"/>
  <c r="L103" i="4"/>
  <c r="L104" i="4"/>
  <c r="L105" i="4"/>
  <c r="M105" i="4" s="1"/>
  <c r="L106" i="4"/>
  <c r="L107" i="4"/>
  <c r="L108" i="4"/>
  <c r="M108" i="4" s="1"/>
  <c r="L109" i="4"/>
  <c r="M109" i="4" s="1"/>
  <c r="L110" i="4"/>
  <c r="L111" i="4"/>
  <c r="L112" i="4"/>
  <c r="M112" i="4" s="1"/>
  <c r="L113" i="4"/>
  <c r="M113" i="4" s="1"/>
  <c r="L114" i="4"/>
  <c r="L115" i="4"/>
  <c r="L116" i="4"/>
  <c r="L117" i="4"/>
  <c r="M117" i="4" s="1"/>
  <c r="L118" i="4"/>
  <c r="L119" i="4"/>
  <c r="L120" i="4"/>
  <c r="L121" i="4"/>
  <c r="L122" i="4"/>
  <c r="L123" i="4"/>
  <c r="L124" i="4"/>
  <c r="L125" i="4"/>
  <c r="L126" i="4"/>
  <c r="L127" i="4"/>
  <c r="M127" i="4" s="1"/>
  <c r="L128" i="4"/>
  <c r="M128" i="4" s="1"/>
  <c r="L129" i="4"/>
  <c r="M129" i="4" s="1"/>
  <c r="L130" i="4"/>
  <c r="M130" i="4" s="1"/>
  <c r="L131" i="4"/>
  <c r="L132" i="4"/>
  <c r="L133" i="4"/>
  <c r="L134" i="4"/>
  <c r="M134" i="4" s="1"/>
  <c r="L135" i="4"/>
  <c r="L136" i="4"/>
  <c r="M136" i="4" s="1"/>
  <c r="L137" i="4"/>
  <c r="M137" i="4" s="1"/>
  <c r="L138" i="4"/>
  <c r="L139" i="4"/>
  <c r="L140" i="4"/>
  <c r="M140" i="4" s="1"/>
  <c r="L141" i="4"/>
  <c r="M141" i="4" s="1"/>
  <c r="L142" i="4"/>
  <c r="L143" i="4"/>
  <c r="L144" i="4"/>
  <c r="L145" i="4"/>
  <c r="L146" i="4"/>
  <c r="L147" i="4"/>
  <c r="M147" i="4" s="1"/>
  <c r="L148" i="4"/>
  <c r="L149" i="4"/>
  <c r="L150" i="4"/>
  <c r="L151" i="4"/>
  <c r="M151" i="4" s="1"/>
  <c r="L152" i="4"/>
  <c r="L153" i="4"/>
  <c r="L154" i="4"/>
  <c r="L155" i="4"/>
  <c r="L157" i="4"/>
  <c r="M157" i="4" s="1"/>
  <c r="L158" i="4"/>
  <c r="L159" i="4"/>
  <c r="M159" i="4" s="1"/>
  <c r="L160" i="4"/>
  <c r="M160" i="4" s="1"/>
  <c r="L161" i="4"/>
  <c r="L162" i="4"/>
  <c r="L163" i="4"/>
  <c r="L164" i="4"/>
  <c r="L165" i="4"/>
  <c r="L166" i="4"/>
  <c r="L167" i="4"/>
  <c r="M167" i="4" s="1"/>
  <c r="L168" i="4"/>
  <c r="L169" i="4"/>
  <c r="L170" i="4"/>
  <c r="L171" i="4"/>
  <c r="M171" i="4" s="1"/>
  <c r="L172" i="4"/>
  <c r="L173" i="4"/>
  <c r="L174" i="4"/>
  <c r="L175" i="4"/>
  <c r="L176" i="4"/>
  <c r="L177" i="4"/>
  <c r="L178" i="4"/>
  <c r="M178" i="4" s="1"/>
  <c r="M179" i="4" s="1"/>
  <c r="L179" i="4"/>
  <c r="L180" i="4"/>
  <c r="L181" i="4"/>
  <c r="L182" i="4"/>
  <c r="L183" i="4"/>
  <c r="L184" i="4"/>
  <c r="L185" i="4"/>
  <c r="L186" i="4"/>
  <c r="L187" i="4"/>
  <c r="L188" i="4"/>
  <c r="M188" i="4" s="1"/>
  <c r="L189" i="4"/>
  <c r="L190" i="4"/>
  <c r="L191" i="4"/>
  <c r="L192" i="4"/>
  <c r="L193" i="4"/>
  <c r="L194" i="4"/>
  <c r="L195" i="4"/>
  <c r="L196" i="4"/>
  <c r="M196" i="4" s="1"/>
  <c r="L197" i="4"/>
  <c r="L198" i="4"/>
  <c r="L199" i="4"/>
  <c r="L200" i="4"/>
  <c r="L201" i="4"/>
  <c r="L202" i="4"/>
  <c r="L203" i="4"/>
  <c r="M203" i="4" s="1"/>
  <c r="L204" i="4"/>
  <c r="L205" i="4"/>
  <c r="M205" i="4" s="1"/>
  <c r="L206" i="4"/>
  <c r="L207" i="4"/>
  <c r="L208" i="4"/>
  <c r="L209" i="4"/>
  <c r="L210" i="4"/>
  <c r="M210" i="4" s="1"/>
  <c r="M211" i="4" s="1"/>
  <c r="L211" i="4"/>
  <c r="L212" i="4"/>
  <c r="L213" i="4"/>
  <c r="L214" i="4"/>
  <c r="L215" i="4"/>
  <c r="M215" i="4" s="1"/>
  <c r="L216" i="4"/>
  <c r="L217" i="4"/>
  <c r="L218" i="4"/>
  <c r="L219" i="4"/>
  <c r="L220" i="4"/>
  <c r="L221" i="4"/>
  <c r="L222" i="4"/>
  <c r="L223" i="4"/>
  <c r="M223" i="4" s="1"/>
  <c r="L224" i="4"/>
  <c r="L225" i="4"/>
  <c r="L226" i="4"/>
  <c r="L227" i="4"/>
  <c r="L228" i="4"/>
  <c r="L229" i="4"/>
  <c r="L230" i="4"/>
  <c r="L231" i="4"/>
  <c r="M231" i="4" s="1"/>
  <c r="L232" i="4"/>
  <c r="L233" i="4"/>
  <c r="L234" i="4"/>
  <c r="L235" i="4"/>
  <c r="L236" i="4"/>
  <c r="L237" i="4"/>
  <c r="L238" i="4"/>
  <c r="L239" i="4"/>
  <c r="L240" i="4"/>
  <c r="M240" i="4" s="1"/>
  <c r="L241" i="4"/>
  <c r="L242" i="4"/>
  <c r="L243" i="4"/>
  <c r="L244" i="4"/>
  <c r="L245" i="4"/>
  <c r="L246" i="4"/>
  <c r="L247" i="4"/>
  <c r="M247" i="4" s="1"/>
  <c r="L248" i="4"/>
  <c r="L249" i="4"/>
  <c r="L250" i="4"/>
  <c r="L251" i="4"/>
  <c r="L252" i="4"/>
  <c r="L253" i="4"/>
  <c r="L254" i="4"/>
  <c r="L255" i="4"/>
  <c r="M255" i="4" s="1"/>
  <c r="L256" i="4"/>
  <c r="L257" i="4"/>
  <c r="M257" i="4" s="1"/>
  <c r="L258" i="4"/>
  <c r="L259" i="4"/>
  <c r="L260" i="4"/>
  <c r="L261" i="4"/>
  <c r="L262" i="4"/>
  <c r="L263" i="4"/>
  <c r="L264" i="4"/>
  <c r="L265" i="4"/>
  <c r="M265" i="4" s="1"/>
  <c r="L266" i="4"/>
  <c r="M266" i="4" s="1"/>
  <c r="M267" i="4" s="1"/>
  <c r="L267" i="4"/>
  <c r="L268" i="4"/>
  <c r="L269" i="4"/>
  <c r="L270" i="4"/>
  <c r="L271" i="4"/>
  <c r="M271" i="4" s="1"/>
  <c r="L272" i="4"/>
  <c r="L273" i="4"/>
  <c r="M273" i="4" s="1"/>
  <c r="L274" i="4"/>
  <c r="M274" i="4" s="1"/>
  <c r="M275" i="4" s="1"/>
  <c r="L275" i="4"/>
  <c r="L276" i="4"/>
  <c r="L277" i="4"/>
  <c r="L278" i="4"/>
  <c r="M278" i="4" s="1"/>
  <c r="M279" i="4" s="1"/>
  <c r="L279" i="4"/>
  <c r="L280" i="4"/>
  <c r="L281" i="4"/>
  <c r="M281" i="4" s="1"/>
  <c r="L282" i="4"/>
  <c r="M282" i="4" s="1"/>
  <c r="M283" i="4" s="1"/>
  <c r="L283" i="4"/>
  <c r="L284" i="4"/>
  <c r="L285" i="4"/>
  <c r="L286" i="4"/>
  <c r="M286" i="4" s="1"/>
  <c r="M287" i="4" s="1"/>
  <c r="L287" i="4"/>
  <c r="L288" i="4"/>
  <c r="L289" i="4"/>
  <c r="L290" i="4"/>
  <c r="L291" i="4"/>
  <c r="L292" i="4"/>
  <c r="M292" i="4" s="1"/>
  <c r="L293" i="4"/>
  <c r="L294" i="4"/>
  <c r="L295" i="4"/>
  <c r="M295" i="4" s="1"/>
  <c r="L296" i="4"/>
  <c r="L297" i="4"/>
  <c r="M297" i="4" s="1"/>
  <c r="L298" i="4"/>
  <c r="M298" i="4" s="1"/>
  <c r="M299" i="4" s="1"/>
  <c r="L299" i="4"/>
  <c r="L300" i="4"/>
  <c r="L301" i="4"/>
  <c r="M301" i="4" s="1"/>
  <c r="L302" i="4"/>
  <c r="M302" i="4" s="1"/>
  <c r="M303" i="4" s="1"/>
  <c r="L303" i="4"/>
  <c r="L304" i="4"/>
  <c r="L305" i="4"/>
  <c r="L306" i="4"/>
  <c r="L307" i="4"/>
  <c r="L308" i="4"/>
  <c r="L309" i="4"/>
  <c r="F288" i="3"/>
  <c r="H288" i="3" s="1"/>
  <c r="F281" i="3"/>
  <c r="H281" i="3" s="1"/>
  <c r="F250" i="3"/>
  <c r="H250" i="3" s="1"/>
  <c r="F191" i="3"/>
  <c r="H191" i="3" s="1"/>
  <c r="G270" i="3"/>
  <c r="I270" i="3" s="1"/>
  <c r="G242" i="3"/>
  <c r="I242" i="3" s="1"/>
  <c r="G231" i="3"/>
  <c r="I231" i="3" s="1"/>
  <c r="G136" i="3"/>
  <c r="I136" i="3" s="1"/>
  <c r="G15" i="3"/>
  <c r="I15" i="3" s="1"/>
  <c r="L28" i="2"/>
  <c r="L29" i="2"/>
  <c r="L30" i="2"/>
  <c r="L31" i="2"/>
  <c r="M31" i="2" s="1"/>
  <c r="L32" i="2"/>
  <c r="L33" i="2"/>
  <c r="L34" i="2"/>
  <c r="L35" i="2"/>
  <c r="L36" i="2"/>
  <c r="L37" i="2"/>
  <c r="L38" i="2"/>
  <c r="L39" i="2"/>
  <c r="L40" i="2"/>
  <c r="L41" i="2"/>
  <c r="L42" i="2"/>
  <c r="M42" i="2" s="1"/>
  <c r="L43" i="2"/>
  <c r="L44" i="2"/>
  <c r="L45" i="2"/>
  <c r="L46" i="2"/>
  <c r="M46" i="2" s="1"/>
  <c r="L47" i="2"/>
  <c r="L48" i="2"/>
  <c r="L49" i="2"/>
  <c r="M49" i="2" s="1"/>
  <c r="L50" i="2"/>
  <c r="L51" i="2"/>
  <c r="M51" i="2" s="1"/>
  <c r="L52" i="2"/>
  <c r="L53" i="2"/>
  <c r="L54" i="2"/>
  <c r="L55" i="2"/>
  <c r="L56" i="2"/>
  <c r="L57" i="2"/>
  <c r="L58" i="2"/>
  <c r="L59" i="2"/>
  <c r="L60" i="2"/>
  <c r="M60" i="2" s="1"/>
  <c r="L61" i="2"/>
  <c r="L62" i="2"/>
  <c r="L63" i="2"/>
  <c r="L64" i="2"/>
  <c r="L65" i="2"/>
  <c r="L66" i="2"/>
  <c r="L67" i="2"/>
  <c r="M67" i="2" s="1"/>
  <c r="L68" i="2"/>
  <c r="M68" i="2" s="1"/>
  <c r="L69" i="2"/>
  <c r="L70" i="2"/>
  <c r="M70" i="2" s="1"/>
  <c r="L71" i="2"/>
  <c r="L72" i="2"/>
  <c r="M72" i="2" s="1"/>
  <c r="L73" i="2"/>
  <c r="L74" i="2"/>
  <c r="L75" i="2"/>
  <c r="L76" i="2"/>
  <c r="L77" i="2"/>
  <c r="L78" i="2"/>
  <c r="L79" i="2"/>
  <c r="M79" i="2" s="1"/>
  <c r="L80" i="2"/>
  <c r="L81" i="2"/>
  <c r="L82" i="2"/>
  <c r="L83" i="2"/>
  <c r="L84" i="2"/>
  <c r="M84" i="2" s="1"/>
  <c r="L85" i="2"/>
  <c r="L86" i="2"/>
  <c r="L87" i="2"/>
  <c r="L88" i="2"/>
  <c r="M88" i="2" s="1"/>
  <c r="L89" i="2"/>
  <c r="L90" i="2"/>
  <c r="L91" i="2"/>
  <c r="L92" i="2"/>
  <c r="L93" i="2"/>
  <c r="M93" i="2" s="1"/>
  <c r="L94" i="2"/>
  <c r="L95" i="2"/>
  <c r="L96" i="2"/>
  <c r="L97" i="2"/>
  <c r="L98" i="2"/>
  <c r="M98" i="2" s="1"/>
  <c r="L99" i="2"/>
  <c r="L100" i="2"/>
  <c r="L101" i="2"/>
  <c r="L102" i="2"/>
  <c r="L103" i="2"/>
  <c r="L104" i="2"/>
  <c r="L105" i="2"/>
  <c r="L106" i="2"/>
  <c r="M106" i="2" s="1"/>
  <c r="L107" i="2"/>
  <c r="L108" i="2"/>
  <c r="L109" i="2"/>
  <c r="L110" i="2"/>
  <c r="L111" i="2"/>
  <c r="L112" i="2"/>
  <c r="M112" i="2" s="1"/>
  <c r="L113" i="2"/>
  <c r="L114" i="2"/>
  <c r="L115" i="2"/>
  <c r="L116" i="2"/>
  <c r="L117" i="2"/>
  <c r="L118" i="2"/>
  <c r="M118" i="2" s="1"/>
  <c r="L119" i="2"/>
  <c r="M119" i="2" s="1"/>
  <c r="L120" i="2"/>
  <c r="M120" i="2" s="1"/>
  <c r="L121" i="2"/>
  <c r="L122" i="2"/>
  <c r="L123" i="2"/>
  <c r="L124" i="2"/>
  <c r="L125" i="2"/>
  <c r="M125" i="2" s="1"/>
  <c r="L126" i="2"/>
  <c r="L127" i="2"/>
  <c r="L128" i="2"/>
  <c r="L129" i="2"/>
  <c r="L130" i="2"/>
  <c r="L131" i="2"/>
  <c r="L132" i="2"/>
  <c r="L133" i="2"/>
  <c r="M133" i="2" s="1"/>
  <c r="L134" i="2"/>
  <c r="L135" i="2"/>
  <c r="L136" i="2"/>
  <c r="L137" i="2"/>
  <c r="L138" i="2"/>
  <c r="M138" i="2" s="1"/>
  <c r="L139" i="2"/>
  <c r="L140" i="2"/>
  <c r="L141" i="2"/>
  <c r="L142" i="2"/>
  <c r="L143" i="2"/>
  <c r="L144" i="2"/>
  <c r="L145" i="2"/>
  <c r="L146" i="2"/>
  <c r="L147" i="2"/>
  <c r="M147" i="2" s="1"/>
  <c r="L148" i="2"/>
  <c r="L149" i="2"/>
  <c r="L150" i="2"/>
  <c r="L151" i="2"/>
  <c r="L152" i="2"/>
  <c r="L153" i="2"/>
  <c r="M153" i="2" s="1"/>
  <c r="L154" i="2"/>
  <c r="L155" i="2"/>
  <c r="L156" i="2"/>
  <c r="L157" i="2"/>
  <c r="M157" i="2" s="1"/>
  <c r="L158" i="2"/>
  <c r="L159" i="2"/>
  <c r="L160" i="2"/>
  <c r="L161" i="2"/>
  <c r="L162" i="2"/>
  <c r="L163" i="2"/>
  <c r="L164" i="2"/>
  <c r="L165" i="2"/>
  <c r="L166" i="2"/>
  <c r="M166" i="2" s="1"/>
  <c r="L167" i="2"/>
  <c r="L168" i="2"/>
  <c r="M168" i="2" s="1"/>
  <c r="L169" i="2"/>
  <c r="L170" i="2"/>
  <c r="M170" i="2" s="1"/>
  <c r="L171" i="2"/>
  <c r="L172" i="2"/>
  <c r="L173" i="2"/>
  <c r="L174" i="2"/>
  <c r="L175" i="2"/>
  <c r="L176" i="2"/>
  <c r="L177" i="2"/>
  <c r="M177" i="2" s="1"/>
  <c r="L178" i="2"/>
  <c r="L179" i="2"/>
  <c r="L180" i="2"/>
  <c r="L181" i="2"/>
  <c r="L182" i="2"/>
  <c r="L183" i="2"/>
  <c r="L184" i="2"/>
  <c r="L185" i="2"/>
  <c r="L186" i="2"/>
  <c r="L187" i="2"/>
  <c r="L188" i="2"/>
  <c r="L189" i="2"/>
  <c r="L190" i="2"/>
  <c r="M190" i="2" s="1"/>
  <c r="L191" i="2"/>
  <c r="L192" i="2"/>
  <c r="L193" i="2"/>
  <c r="L194" i="2"/>
  <c r="L195" i="2"/>
  <c r="L196" i="2"/>
  <c r="L197" i="2"/>
  <c r="M197" i="2" s="1"/>
  <c r="L198" i="2"/>
  <c r="L199" i="2"/>
  <c r="L200" i="2"/>
  <c r="L201" i="2"/>
  <c r="L202" i="2"/>
  <c r="L203" i="2"/>
  <c r="L204" i="2"/>
  <c r="L205" i="2"/>
  <c r="L206" i="2"/>
  <c r="L207" i="2"/>
  <c r="M207" i="2" s="1"/>
  <c r="L208" i="2"/>
  <c r="L209" i="2"/>
  <c r="L210" i="2"/>
  <c r="L211" i="2"/>
  <c r="L212" i="2"/>
  <c r="L213" i="2"/>
  <c r="L214" i="2"/>
  <c r="L215" i="2"/>
  <c r="L216" i="2"/>
  <c r="L217" i="2"/>
  <c r="M217" i="2" s="1"/>
  <c r="L218" i="2"/>
  <c r="L219" i="2"/>
  <c r="L220" i="2"/>
  <c r="L221" i="2"/>
  <c r="L222" i="2"/>
  <c r="L223" i="2"/>
  <c r="L224" i="2"/>
  <c r="L225" i="2"/>
  <c r="M225" i="2" s="1"/>
  <c r="L226" i="2"/>
  <c r="L227" i="2"/>
  <c r="L228" i="2"/>
  <c r="L229" i="2"/>
  <c r="L230" i="2"/>
  <c r="M230" i="2" s="1"/>
  <c r="L231" i="2"/>
  <c r="L232" i="2"/>
  <c r="L233" i="2"/>
  <c r="L234" i="2"/>
  <c r="L235" i="2"/>
  <c r="L236" i="2"/>
  <c r="M236" i="2" s="1"/>
  <c r="L237" i="2"/>
  <c r="L238" i="2"/>
  <c r="L239" i="2"/>
  <c r="L240" i="2"/>
  <c r="L241" i="2"/>
  <c r="L242" i="2"/>
  <c r="L243" i="2"/>
  <c r="L244" i="2"/>
  <c r="L245" i="2"/>
  <c r="L246" i="2"/>
  <c r="M246" i="2" s="1"/>
  <c r="L247" i="2"/>
  <c r="L248" i="2"/>
  <c r="L249" i="2"/>
  <c r="L250" i="2"/>
  <c r="L251" i="2"/>
  <c r="L252" i="2"/>
  <c r="L253" i="2"/>
  <c r="L254" i="2"/>
  <c r="L255" i="2"/>
  <c r="L256" i="2"/>
  <c r="M256" i="2" s="1"/>
  <c r="L257" i="2"/>
  <c r="L258" i="2"/>
  <c r="L259" i="2"/>
  <c r="L260" i="2"/>
  <c r="M260" i="2" s="1"/>
  <c r="L261" i="2"/>
  <c r="L262" i="2"/>
  <c r="L263" i="2"/>
  <c r="L264" i="2"/>
  <c r="L265" i="2"/>
  <c r="L266" i="2"/>
  <c r="L267" i="2"/>
  <c r="L268" i="2"/>
  <c r="L269" i="2"/>
  <c r="L270" i="2"/>
  <c r="L271" i="2"/>
  <c r="L272" i="2"/>
  <c r="L273" i="2"/>
  <c r="M273" i="2" s="1"/>
  <c r="L274" i="2"/>
  <c r="L275" i="2"/>
  <c r="L276" i="2"/>
  <c r="M276" i="2" s="1"/>
  <c r="L277" i="2"/>
  <c r="L278" i="2"/>
  <c r="L279" i="2"/>
  <c r="L280" i="2"/>
  <c r="L281" i="2"/>
  <c r="L282" i="2"/>
  <c r="L283" i="2"/>
  <c r="L284" i="2"/>
  <c r="L285" i="2"/>
  <c r="L286" i="2"/>
  <c r="M286" i="2" s="1"/>
  <c r="L287" i="2"/>
  <c r="L288" i="2"/>
  <c r="L289" i="2"/>
  <c r="L290" i="2"/>
  <c r="L291" i="2"/>
  <c r="L292" i="2"/>
  <c r="L293" i="2"/>
  <c r="M293" i="2" s="1"/>
  <c r="L294" i="2"/>
  <c r="L295" i="2"/>
  <c r="L296" i="2"/>
  <c r="M296" i="2" s="1"/>
  <c r="L297" i="2"/>
  <c r="L298" i="2"/>
  <c r="L299" i="2"/>
  <c r="L300" i="2"/>
  <c r="L301" i="2"/>
  <c r="L302" i="2"/>
  <c r="L303" i="2"/>
  <c r="M303" i="2" s="1"/>
  <c r="L304" i="2"/>
  <c r="L305" i="2"/>
  <c r="L306" i="2"/>
  <c r="L307" i="2"/>
  <c r="L308" i="2"/>
  <c r="L309" i="2"/>
  <c r="L310" i="2"/>
  <c r="L311" i="2"/>
  <c r="M311" i="2" s="1"/>
  <c r="L312" i="2"/>
  <c r="L313" i="2"/>
  <c r="L314" i="2"/>
  <c r="L315" i="2"/>
  <c r="L316" i="2"/>
  <c r="M316" i="2" s="1"/>
  <c r="L317" i="2"/>
  <c r="L318" i="2"/>
  <c r="L319" i="2"/>
  <c r="L320" i="2"/>
  <c r="L321" i="2"/>
  <c r="L322" i="2"/>
  <c r="M322" i="2" s="1"/>
  <c r="L323" i="2"/>
  <c r="L324" i="2"/>
  <c r="L325" i="2"/>
  <c r="L326" i="2"/>
  <c r="L327" i="2"/>
  <c r="L328" i="2"/>
  <c r="L329" i="2"/>
  <c r="L330" i="2"/>
  <c r="M330" i="2" s="1"/>
  <c r="L331" i="2"/>
  <c r="L332" i="2"/>
  <c r="L333" i="2"/>
  <c r="L334" i="2"/>
  <c r="M334" i="2" s="1"/>
  <c r="L335" i="2"/>
  <c r="L336" i="2"/>
  <c r="L337" i="2"/>
  <c r="L338" i="2"/>
  <c r="L339" i="2"/>
  <c r="L340" i="2"/>
  <c r="L341" i="2"/>
  <c r="L4" i="2"/>
  <c r="L5" i="2"/>
  <c r="L6" i="2"/>
  <c r="L7" i="2"/>
  <c r="L8" i="2"/>
  <c r="L9" i="2"/>
  <c r="L10" i="2"/>
  <c r="L11" i="2"/>
  <c r="L12" i="2"/>
  <c r="L13" i="2"/>
  <c r="L14" i="2"/>
  <c r="L15" i="2"/>
  <c r="L16" i="2"/>
  <c r="L17" i="2"/>
  <c r="L18" i="2"/>
  <c r="L19" i="2"/>
  <c r="L20" i="2"/>
  <c r="L21" i="2"/>
  <c r="M21" i="2" s="1"/>
  <c r="L22" i="2"/>
  <c r="L23" i="2"/>
  <c r="L24" i="2"/>
  <c r="M24" i="2" s="1"/>
  <c r="L25" i="2"/>
  <c r="L26" i="2"/>
  <c r="L27" i="2"/>
  <c r="L3" i="2"/>
  <c r="M3" i="2" s="1"/>
  <c r="L2" i="2"/>
  <c r="L3" i="3"/>
  <c r="M3" i="3" s="1"/>
  <c r="L2" i="3"/>
  <c r="L3" i="4"/>
  <c r="M3" i="4" s="1"/>
  <c r="L2" i="4"/>
  <c r="K16" i="1"/>
  <c r="K17" i="1"/>
  <c r="K18" i="1"/>
  <c r="K19" i="1"/>
  <c r="K20" i="1"/>
  <c r="L20" i="1" s="1"/>
  <c r="K21" i="1"/>
  <c r="K22" i="1"/>
  <c r="K23" i="1"/>
  <c r="K24" i="1"/>
  <c r="K25" i="1"/>
  <c r="K26" i="1"/>
  <c r="L26" i="1" s="1"/>
  <c r="K27" i="1"/>
  <c r="L27" i="1" s="1"/>
  <c r="K28" i="1"/>
  <c r="K29" i="1"/>
  <c r="K30" i="1"/>
  <c r="K31" i="1"/>
  <c r="K32" i="1"/>
  <c r="K33" i="1"/>
  <c r="K34" i="1"/>
  <c r="K35" i="1"/>
  <c r="L35" i="1" s="1"/>
  <c r="K36" i="1"/>
  <c r="K37" i="1"/>
  <c r="K38" i="1"/>
  <c r="K39" i="1"/>
  <c r="K40" i="1"/>
  <c r="L40" i="1" s="1"/>
  <c r="K41" i="1"/>
  <c r="K42" i="1"/>
  <c r="K43" i="1"/>
  <c r="K44" i="1"/>
  <c r="K45" i="1"/>
  <c r="K46" i="1"/>
  <c r="K47" i="1"/>
  <c r="K48" i="1"/>
  <c r="L48" i="1" s="1"/>
  <c r="K49" i="1"/>
  <c r="K50" i="1"/>
  <c r="K51" i="1"/>
  <c r="L51" i="1" s="1"/>
  <c r="K52" i="1"/>
  <c r="L52" i="1" s="1"/>
  <c r="K53" i="1"/>
  <c r="K54" i="1"/>
  <c r="K55" i="1"/>
  <c r="K56" i="1"/>
  <c r="K57" i="1"/>
  <c r="L57" i="1" s="1"/>
  <c r="K58" i="1"/>
  <c r="K59" i="1"/>
  <c r="K60" i="1"/>
  <c r="K61" i="1"/>
  <c r="K62" i="1"/>
  <c r="K63" i="1"/>
  <c r="K64" i="1"/>
  <c r="L64" i="1" s="1"/>
  <c r="K65" i="1"/>
  <c r="K66" i="1"/>
  <c r="K67" i="1"/>
  <c r="K68" i="1"/>
  <c r="K69" i="1"/>
  <c r="K70" i="1"/>
  <c r="K71" i="1"/>
  <c r="L71" i="1" s="1"/>
  <c r="K72" i="1"/>
  <c r="K73" i="1"/>
  <c r="K74" i="1"/>
  <c r="K75" i="1"/>
  <c r="K76" i="1"/>
  <c r="K77" i="1"/>
  <c r="L77" i="1" s="1"/>
  <c r="K78" i="1"/>
  <c r="K79" i="1"/>
  <c r="K80" i="1"/>
  <c r="K81" i="1"/>
  <c r="K82" i="1"/>
  <c r="K83" i="1"/>
  <c r="L83" i="1" s="1"/>
  <c r="K84" i="1"/>
  <c r="K85" i="1"/>
  <c r="K86" i="1"/>
  <c r="K87" i="1"/>
  <c r="K88" i="1"/>
  <c r="L88" i="1" s="1"/>
  <c r="K89" i="1"/>
  <c r="K90" i="1"/>
  <c r="K91" i="1"/>
  <c r="L91" i="1" s="1"/>
  <c r="K92" i="1"/>
  <c r="K93" i="1"/>
  <c r="K94" i="1"/>
  <c r="K95" i="1"/>
  <c r="L95" i="1" s="1"/>
  <c r="K96" i="1"/>
  <c r="K97" i="1"/>
  <c r="K98" i="1"/>
  <c r="K99" i="1"/>
  <c r="K100" i="1"/>
  <c r="K101" i="1"/>
  <c r="K102" i="1"/>
  <c r="L102" i="1" s="1"/>
  <c r="K103" i="1"/>
  <c r="K104" i="1"/>
  <c r="K105" i="1"/>
  <c r="K106" i="1"/>
  <c r="K107" i="1"/>
  <c r="K108" i="1"/>
  <c r="L108" i="1" s="1"/>
  <c r="K109" i="1"/>
  <c r="K110" i="1"/>
  <c r="K111" i="1"/>
  <c r="K112" i="1"/>
  <c r="L112" i="1" s="1"/>
  <c r="K113" i="1"/>
  <c r="K114" i="1"/>
  <c r="K115" i="1"/>
  <c r="K116" i="1"/>
  <c r="K117" i="1"/>
  <c r="K118" i="1"/>
  <c r="K119" i="1"/>
  <c r="L119" i="1" s="1"/>
  <c r="K120" i="1"/>
  <c r="K121" i="1"/>
  <c r="K122" i="1"/>
  <c r="K123" i="1"/>
  <c r="K124" i="1"/>
  <c r="L124" i="1" s="1"/>
  <c r="K125" i="1"/>
  <c r="K126" i="1"/>
  <c r="K127" i="1"/>
  <c r="L127" i="1" s="1"/>
  <c r="K128" i="1"/>
  <c r="K129" i="1"/>
  <c r="K130" i="1"/>
  <c r="K131" i="1"/>
  <c r="K132" i="1"/>
  <c r="L132" i="1" s="1"/>
  <c r="K133" i="1"/>
  <c r="K134" i="1"/>
  <c r="K135" i="1"/>
  <c r="K136" i="1"/>
  <c r="K137" i="1"/>
  <c r="K138" i="1"/>
  <c r="L138" i="1" s="1"/>
  <c r="K139" i="1"/>
  <c r="K140" i="1"/>
  <c r="K141" i="1"/>
  <c r="K142" i="1"/>
  <c r="K143" i="1"/>
  <c r="K144" i="1"/>
  <c r="K145" i="1"/>
  <c r="L145" i="1" s="1"/>
  <c r="K146" i="1"/>
  <c r="K147" i="1"/>
  <c r="K148" i="1"/>
  <c r="K149" i="1"/>
  <c r="K150" i="1"/>
  <c r="K151" i="1"/>
  <c r="K152" i="1"/>
  <c r="L152" i="1" s="1"/>
  <c r="K153" i="1"/>
  <c r="K154" i="1"/>
  <c r="K155" i="1"/>
  <c r="K156" i="1"/>
  <c r="L156" i="1" s="1"/>
  <c r="K157" i="1"/>
  <c r="K158" i="1"/>
  <c r="K159" i="1"/>
  <c r="K160" i="1"/>
  <c r="K161" i="1"/>
  <c r="K162" i="1"/>
  <c r="L162" i="1" s="1"/>
  <c r="K163" i="1"/>
  <c r="K164" i="1"/>
  <c r="K165" i="1"/>
  <c r="K166" i="1"/>
  <c r="K167" i="1"/>
  <c r="K168" i="1"/>
  <c r="K169" i="1"/>
  <c r="L169" i="1" s="1"/>
  <c r="K170" i="1"/>
  <c r="K171" i="1"/>
  <c r="K172" i="1"/>
  <c r="K173" i="1"/>
  <c r="K174" i="1"/>
  <c r="L174" i="1" s="1"/>
  <c r="K175" i="1"/>
  <c r="K176" i="1"/>
  <c r="K177" i="1"/>
  <c r="K178" i="1"/>
  <c r="K179" i="1"/>
  <c r="K180" i="1"/>
  <c r="K181" i="1"/>
  <c r="K182" i="1"/>
  <c r="K183" i="1"/>
  <c r="K184" i="1"/>
  <c r="K185" i="1"/>
  <c r="K186" i="1"/>
  <c r="L186" i="1" s="1"/>
  <c r="K187" i="1"/>
  <c r="K188" i="1"/>
  <c r="L188" i="1" s="1"/>
  <c r="K189" i="1"/>
  <c r="K190" i="1"/>
  <c r="K191" i="1"/>
  <c r="K192" i="1"/>
  <c r="K193" i="1"/>
  <c r="K194" i="1"/>
  <c r="L194" i="1" s="1"/>
  <c r="K195" i="1"/>
  <c r="K196" i="1"/>
  <c r="K197" i="1"/>
  <c r="K198" i="1"/>
  <c r="K199" i="1"/>
  <c r="K200" i="1"/>
  <c r="K201" i="1"/>
  <c r="K202" i="1"/>
  <c r="L202" i="1" s="1"/>
  <c r="K203" i="1"/>
  <c r="K204" i="1"/>
  <c r="K205" i="1"/>
  <c r="L205" i="1" s="1"/>
  <c r="K206" i="1"/>
  <c r="K207" i="1"/>
  <c r="K208" i="1"/>
  <c r="K209" i="1"/>
  <c r="L209" i="1" s="1"/>
  <c r="K210" i="1"/>
  <c r="K211" i="1"/>
  <c r="K212" i="1"/>
  <c r="K213" i="1"/>
  <c r="K214" i="1"/>
  <c r="K215" i="1"/>
  <c r="K216" i="1"/>
  <c r="L216" i="1" s="1"/>
  <c r="K217" i="1"/>
  <c r="K218" i="1"/>
  <c r="K219" i="1"/>
  <c r="K220" i="1"/>
  <c r="K221" i="1"/>
  <c r="L221" i="1" s="1"/>
  <c r="K222" i="1"/>
  <c r="K223" i="1"/>
  <c r="K224" i="1"/>
  <c r="K225" i="1"/>
  <c r="K226" i="1"/>
  <c r="K227" i="1"/>
  <c r="L227" i="1" s="1"/>
  <c r="K228" i="1"/>
  <c r="K229" i="1"/>
  <c r="K230" i="1"/>
  <c r="K231" i="1"/>
  <c r="L231" i="1" s="1"/>
  <c r="K232" i="1"/>
  <c r="K233" i="1"/>
  <c r="K234" i="1"/>
  <c r="K235" i="1"/>
  <c r="K236" i="1"/>
  <c r="L236" i="1" s="1"/>
  <c r="K237" i="1"/>
  <c r="K238" i="1"/>
  <c r="K239" i="1"/>
  <c r="K240" i="1"/>
  <c r="K241" i="1"/>
  <c r="L241" i="1" s="1"/>
  <c r="K242" i="1"/>
  <c r="K243" i="1"/>
  <c r="K244" i="1"/>
  <c r="K245" i="1"/>
  <c r="K246" i="1"/>
  <c r="K247" i="1"/>
  <c r="K248" i="1"/>
  <c r="K249" i="1"/>
  <c r="K250" i="1"/>
  <c r="K251" i="1"/>
  <c r="K252" i="1"/>
  <c r="L252" i="1" s="1"/>
  <c r="K253" i="1"/>
  <c r="K254" i="1"/>
  <c r="K255" i="1"/>
  <c r="K256" i="1"/>
  <c r="K257" i="1"/>
  <c r="K258" i="1"/>
  <c r="K259" i="1"/>
  <c r="K260" i="1"/>
  <c r="L260" i="1" s="1"/>
  <c r="K261" i="1"/>
  <c r="K262" i="1"/>
  <c r="K263" i="1"/>
  <c r="K264" i="1"/>
  <c r="K265" i="1"/>
  <c r="K266" i="1"/>
  <c r="K267" i="1"/>
  <c r="K268" i="1"/>
  <c r="K269" i="1"/>
  <c r="K270" i="1"/>
  <c r="K271" i="1"/>
  <c r="K272" i="1"/>
  <c r="K273" i="1"/>
  <c r="L273" i="1" s="1"/>
  <c r="K274" i="1"/>
  <c r="K275" i="1"/>
  <c r="K276" i="1"/>
  <c r="K277" i="1"/>
  <c r="L277" i="1" s="1"/>
  <c r="K278" i="1"/>
  <c r="K279" i="1"/>
  <c r="K280" i="1"/>
  <c r="K281" i="1"/>
  <c r="K282" i="1"/>
  <c r="K283" i="1"/>
  <c r="K284" i="1"/>
  <c r="K285" i="1"/>
  <c r="K286" i="1"/>
  <c r="K287" i="1"/>
  <c r="L287" i="1" s="1"/>
  <c r="K288" i="1"/>
  <c r="K289" i="1"/>
  <c r="K290" i="1"/>
  <c r="K291" i="1"/>
  <c r="L291" i="1" s="1"/>
  <c r="K292" i="1"/>
  <c r="K293" i="1"/>
  <c r="L293" i="1" s="1"/>
  <c r="K294" i="1"/>
  <c r="K295" i="1"/>
  <c r="K296" i="1"/>
  <c r="L296" i="1" s="1"/>
  <c r="K297" i="1"/>
  <c r="K4" i="1"/>
  <c r="K5" i="1"/>
  <c r="K6" i="1"/>
  <c r="K7" i="1"/>
  <c r="K8" i="1"/>
  <c r="K9" i="1"/>
  <c r="K10" i="1"/>
  <c r="K11" i="1"/>
  <c r="K12" i="1"/>
  <c r="K13" i="1"/>
  <c r="K14" i="1"/>
  <c r="L14" i="1" s="1"/>
  <c r="K15" i="1"/>
  <c r="K3" i="1"/>
  <c r="L3" i="1" s="1"/>
  <c r="K2" i="1"/>
  <c r="L3" i="7"/>
  <c r="M3" i="7" s="1"/>
  <c r="L2" i="7"/>
  <c r="L334" i="6"/>
  <c r="L333" i="6"/>
  <c r="L332" i="6"/>
  <c r="L331" i="6"/>
  <c r="L330" i="6"/>
  <c r="L329" i="6"/>
  <c r="L328" i="6"/>
  <c r="G328" i="6"/>
  <c r="I328" i="6" s="1"/>
  <c r="L327" i="6"/>
  <c r="L326" i="6"/>
  <c r="L325" i="6"/>
  <c r="L324" i="6"/>
  <c r="L323" i="6"/>
  <c r="L322" i="6"/>
  <c r="M322" i="6" s="1"/>
  <c r="L321" i="6"/>
  <c r="L320" i="6"/>
  <c r="L319" i="6"/>
  <c r="L318" i="6"/>
  <c r="M318" i="6" s="1"/>
  <c r="L317" i="6"/>
  <c r="L316" i="6"/>
  <c r="L315" i="6"/>
  <c r="L314" i="6"/>
  <c r="L313" i="6"/>
  <c r="L312" i="6"/>
  <c r="M312" i="6" s="1"/>
  <c r="L311" i="6"/>
  <c r="L310" i="6"/>
  <c r="L309" i="6"/>
  <c r="M309" i="6" s="1"/>
  <c r="L308" i="6"/>
  <c r="L307" i="6"/>
  <c r="L306" i="6"/>
  <c r="L305" i="6"/>
  <c r="L304" i="6"/>
  <c r="L303" i="6"/>
  <c r="L302" i="6"/>
  <c r="L301" i="6"/>
  <c r="M301" i="6" s="1"/>
  <c r="L300" i="6"/>
  <c r="L299" i="6"/>
  <c r="L298" i="6"/>
  <c r="L297" i="6"/>
  <c r="L296" i="6"/>
  <c r="L295" i="6"/>
  <c r="L294" i="6"/>
  <c r="M294" i="6" s="1"/>
  <c r="L293" i="6"/>
  <c r="L292" i="6"/>
  <c r="F292" i="6"/>
  <c r="H292" i="6" s="1"/>
  <c r="L291" i="6"/>
  <c r="M291" i="6" s="1"/>
  <c r="M292" i="6" s="1"/>
  <c r="M293" i="6" s="1"/>
  <c r="L290" i="6"/>
  <c r="M290" i="6" s="1"/>
  <c r="L289" i="6"/>
  <c r="L288" i="6"/>
  <c r="L287" i="6"/>
  <c r="L286" i="6"/>
  <c r="L285" i="6"/>
  <c r="L284" i="6"/>
  <c r="L283" i="6"/>
  <c r="L282" i="6"/>
  <c r="L281" i="6"/>
  <c r="L280" i="6"/>
  <c r="M280" i="6" s="1"/>
  <c r="L279" i="6"/>
  <c r="L278" i="6"/>
  <c r="L277" i="6"/>
  <c r="L276" i="6"/>
  <c r="L275" i="6"/>
  <c r="G275" i="6"/>
  <c r="I275" i="6" s="1"/>
  <c r="L274" i="6"/>
  <c r="L273" i="6"/>
  <c r="L272" i="6"/>
  <c r="L271" i="6"/>
  <c r="M271" i="6" s="1"/>
  <c r="L270" i="6"/>
  <c r="L269" i="6"/>
  <c r="L268" i="6"/>
  <c r="L267" i="6"/>
  <c r="L266" i="6"/>
  <c r="M266" i="6" s="1"/>
  <c r="L265" i="6"/>
  <c r="L264" i="6"/>
  <c r="L263" i="6"/>
  <c r="L262" i="6"/>
  <c r="L261" i="6"/>
  <c r="L260" i="6"/>
  <c r="L259" i="6"/>
  <c r="M259" i="6" s="1"/>
  <c r="L258" i="6"/>
  <c r="L257" i="6"/>
  <c r="F257" i="6"/>
  <c r="H257" i="6" s="1"/>
  <c r="L256" i="6"/>
  <c r="L255" i="6"/>
  <c r="L254" i="6"/>
  <c r="L253" i="6"/>
  <c r="L252" i="6"/>
  <c r="M252" i="6" s="1"/>
  <c r="L251" i="6"/>
  <c r="L250" i="6"/>
  <c r="M250" i="6" s="1"/>
  <c r="L249" i="6"/>
  <c r="L248" i="6"/>
  <c r="L247" i="6"/>
  <c r="L246" i="6"/>
  <c r="L245" i="6"/>
  <c r="L244" i="6"/>
  <c r="L243" i="6"/>
  <c r="M243" i="6" s="1"/>
  <c r="L242" i="6"/>
  <c r="L241" i="6"/>
  <c r="L240" i="6"/>
  <c r="L239" i="6"/>
  <c r="L238" i="6"/>
  <c r="L237" i="6"/>
  <c r="M237" i="6" s="1"/>
  <c r="M238" i="6" s="1"/>
  <c r="M239" i="6" s="1"/>
  <c r="L236" i="6"/>
  <c r="L235" i="6"/>
  <c r="L234" i="6"/>
  <c r="L233" i="6"/>
  <c r="M233" i="6" s="1"/>
  <c r="M234" i="6" s="1"/>
  <c r="M235" i="6" s="1"/>
  <c r="L232" i="6"/>
  <c r="L231" i="6"/>
  <c r="L230" i="6"/>
  <c r="L229" i="6"/>
  <c r="L228" i="6"/>
  <c r="M228" i="6" s="1"/>
  <c r="L227" i="6"/>
  <c r="L226" i="6"/>
  <c r="L225" i="6"/>
  <c r="L224" i="6"/>
  <c r="L223" i="6"/>
  <c r="M223" i="6" s="1"/>
  <c r="L222" i="6"/>
  <c r="L221" i="6"/>
  <c r="L220" i="6"/>
  <c r="L219" i="6"/>
  <c r="L218" i="6"/>
  <c r="M218" i="6" s="1"/>
  <c r="L217" i="6"/>
  <c r="L216" i="6"/>
  <c r="L215" i="6"/>
  <c r="L214" i="6"/>
  <c r="M214" i="6" s="1"/>
  <c r="L213" i="6"/>
  <c r="L212" i="6"/>
  <c r="L211" i="6"/>
  <c r="L210" i="6"/>
  <c r="L209" i="6"/>
  <c r="L208" i="6"/>
  <c r="L207" i="6"/>
  <c r="M207" i="6" s="1"/>
  <c r="L206" i="6"/>
  <c r="L205" i="6"/>
  <c r="M205" i="6" s="1"/>
  <c r="L204" i="6"/>
  <c r="L203" i="6"/>
  <c r="L202" i="6"/>
  <c r="L201" i="6"/>
  <c r="L200" i="6"/>
  <c r="M200" i="6" s="1"/>
  <c r="L199" i="6"/>
  <c r="L198" i="6"/>
  <c r="M198" i="6" s="1"/>
  <c r="L197" i="6"/>
  <c r="L196" i="6"/>
  <c r="L195" i="6"/>
  <c r="L194" i="6"/>
  <c r="L193" i="6"/>
  <c r="M193" i="6" s="1"/>
  <c r="L192" i="6"/>
  <c r="L191" i="6"/>
  <c r="L190" i="6"/>
  <c r="M190" i="6" s="1"/>
  <c r="L189" i="6"/>
  <c r="L188" i="6"/>
  <c r="F188" i="6"/>
  <c r="H188" i="6" s="1"/>
  <c r="L187" i="6"/>
  <c r="L186" i="6"/>
  <c r="M186" i="6" s="1"/>
  <c r="L185" i="6"/>
  <c r="L184" i="6"/>
  <c r="L183" i="6"/>
  <c r="L182" i="6"/>
  <c r="L181" i="6"/>
  <c r="L180" i="6"/>
  <c r="L179" i="6"/>
  <c r="L178" i="6"/>
  <c r="M178" i="6" s="1"/>
  <c r="L177" i="6"/>
  <c r="L176" i="6"/>
  <c r="L175" i="6"/>
  <c r="M175" i="6" s="1"/>
  <c r="L174" i="6"/>
  <c r="L173" i="6"/>
  <c r="L172" i="6"/>
  <c r="L171" i="6"/>
  <c r="L170" i="6"/>
  <c r="L169" i="6"/>
  <c r="M169" i="6" s="1"/>
  <c r="L168" i="6"/>
  <c r="L167" i="6"/>
  <c r="L166" i="6"/>
  <c r="L165" i="6"/>
  <c r="L164" i="6"/>
  <c r="L163" i="6"/>
  <c r="L162" i="6"/>
  <c r="M162" i="6" s="1"/>
  <c r="L161" i="6"/>
  <c r="L160" i="6"/>
  <c r="L159" i="6"/>
  <c r="L158" i="6"/>
  <c r="M158" i="6" s="1"/>
  <c r="L157" i="6"/>
  <c r="L156" i="6"/>
  <c r="L155" i="6"/>
  <c r="L154" i="6"/>
  <c r="M154" i="6" s="1"/>
  <c r="L153" i="6"/>
  <c r="L152" i="6"/>
  <c r="L151" i="6"/>
  <c r="L150" i="6"/>
  <c r="L149" i="6"/>
  <c r="L148" i="6"/>
  <c r="L147" i="6"/>
  <c r="L146" i="6"/>
  <c r="M146" i="6" s="1"/>
  <c r="L145" i="6"/>
  <c r="L144" i="6"/>
  <c r="L143" i="6"/>
  <c r="L142" i="6"/>
  <c r="L141" i="6"/>
  <c r="L140" i="6"/>
  <c r="L139" i="6"/>
  <c r="M139" i="6" s="1"/>
  <c r="L138" i="6"/>
  <c r="L137" i="6"/>
  <c r="L136" i="6"/>
  <c r="L135" i="6"/>
  <c r="L134" i="6"/>
  <c r="L133" i="6"/>
  <c r="L132" i="6"/>
  <c r="L131" i="6"/>
  <c r="M131" i="6" s="1"/>
  <c r="L130" i="6"/>
  <c r="L129" i="6"/>
  <c r="L128" i="6"/>
  <c r="L127" i="6"/>
  <c r="M127" i="6" s="1"/>
  <c r="L126" i="6"/>
  <c r="L125" i="6"/>
  <c r="M125" i="6" s="1"/>
  <c r="L124" i="6"/>
  <c r="L123" i="6"/>
  <c r="L122" i="6"/>
  <c r="L121" i="6"/>
  <c r="M121" i="6" s="1"/>
  <c r="L120" i="6"/>
  <c r="M120" i="6" s="1"/>
  <c r="L119" i="6"/>
  <c r="L118" i="6"/>
  <c r="L117" i="6"/>
  <c r="L116" i="6"/>
  <c r="M116" i="6" s="1"/>
  <c r="L115" i="6"/>
  <c r="L114" i="6"/>
  <c r="L113" i="6"/>
  <c r="L112" i="6"/>
  <c r="L111" i="6"/>
  <c r="L110" i="6"/>
  <c r="L109" i="6"/>
  <c r="M109" i="6" s="1"/>
  <c r="L108" i="6"/>
  <c r="L107" i="6"/>
  <c r="L106" i="6"/>
  <c r="M106" i="6" s="1"/>
  <c r="L105" i="6"/>
  <c r="L104" i="6"/>
  <c r="L103" i="6"/>
  <c r="L102" i="6"/>
  <c r="L101" i="6"/>
  <c r="L100" i="6"/>
  <c r="M100" i="6" s="1"/>
  <c r="L99" i="6"/>
  <c r="L98" i="6"/>
  <c r="M98" i="6" s="1"/>
  <c r="L97" i="6"/>
  <c r="G97" i="6"/>
  <c r="I97" i="6" s="1"/>
  <c r="L96" i="6"/>
  <c r="L95" i="6"/>
  <c r="L94" i="6"/>
  <c r="L93" i="6"/>
  <c r="L92" i="6"/>
  <c r="M92" i="6" s="1"/>
  <c r="L91" i="6"/>
  <c r="L90" i="6"/>
  <c r="L89" i="6"/>
  <c r="L88" i="6"/>
  <c r="L87" i="6"/>
  <c r="M87" i="6" s="1"/>
  <c r="M88" i="6" s="1"/>
  <c r="M89" i="6" s="1"/>
  <c r="L86" i="6"/>
  <c r="L85" i="6"/>
  <c r="L84" i="6"/>
  <c r="L83" i="6"/>
  <c r="L82" i="6"/>
  <c r="M82" i="6" s="1"/>
  <c r="L81" i="6"/>
  <c r="L80" i="6"/>
  <c r="M80" i="6" s="1"/>
  <c r="L79" i="6"/>
  <c r="L78" i="6"/>
  <c r="G78" i="6"/>
  <c r="I78" i="6" s="1"/>
  <c r="L77" i="6"/>
  <c r="L76" i="6"/>
  <c r="L75" i="6"/>
  <c r="L74" i="6"/>
  <c r="L73" i="6"/>
  <c r="M73" i="6" s="1"/>
  <c r="L72" i="6"/>
  <c r="L71" i="6"/>
  <c r="L70" i="6"/>
  <c r="L69" i="6"/>
  <c r="L68" i="6"/>
  <c r="M68" i="6" s="1"/>
  <c r="L67" i="6"/>
  <c r="M67" i="6" s="1"/>
  <c r="L66" i="6"/>
  <c r="L65" i="6"/>
  <c r="F65" i="6"/>
  <c r="H65" i="6" s="1"/>
  <c r="L64" i="6"/>
  <c r="L63" i="6"/>
  <c r="L62" i="6"/>
  <c r="M62" i="6" s="1"/>
  <c r="L61" i="6"/>
  <c r="L60" i="6"/>
  <c r="L59" i="6"/>
  <c r="M59" i="6" s="1"/>
  <c r="L58" i="6"/>
  <c r="L57" i="6"/>
  <c r="L56" i="6"/>
  <c r="L55" i="6"/>
  <c r="M55" i="6" s="1"/>
  <c r="L54" i="6"/>
  <c r="L53" i="6"/>
  <c r="L52" i="6"/>
  <c r="L51" i="6"/>
  <c r="L50" i="6"/>
  <c r="M50" i="6" s="1"/>
  <c r="L49" i="6"/>
  <c r="L48" i="6"/>
  <c r="M48" i="6" s="1"/>
  <c r="L47" i="6"/>
  <c r="L46" i="6"/>
  <c r="L45" i="6"/>
  <c r="L44" i="6"/>
  <c r="L43" i="6"/>
  <c r="L42" i="6"/>
  <c r="M42" i="6" s="1"/>
  <c r="L41" i="6"/>
  <c r="F41" i="6"/>
  <c r="H41" i="6" s="1"/>
  <c r="L40" i="6"/>
  <c r="L39" i="6"/>
  <c r="L38" i="6"/>
  <c r="M38" i="6" s="1"/>
  <c r="L37" i="6"/>
  <c r="L36" i="6"/>
  <c r="L35" i="6"/>
  <c r="L34" i="6"/>
  <c r="L33" i="6"/>
  <c r="M33" i="6" s="1"/>
  <c r="L32" i="6"/>
  <c r="L31" i="6"/>
  <c r="L30" i="6"/>
  <c r="M30" i="6" s="1"/>
  <c r="L29" i="6"/>
  <c r="L28" i="6"/>
  <c r="G28" i="6"/>
  <c r="I28" i="6" s="1"/>
  <c r="L27" i="6"/>
  <c r="L26" i="6"/>
  <c r="M26" i="6" s="1"/>
  <c r="L25" i="6"/>
  <c r="L24" i="6"/>
  <c r="M24" i="6" s="1"/>
  <c r="L23" i="6"/>
  <c r="L22" i="6"/>
  <c r="M22" i="6" s="1"/>
  <c r="L21" i="6"/>
  <c r="L20" i="6"/>
  <c r="M20" i="6" s="1"/>
  <c r="L19" i="6"/>
  <c r="L18" i="6"/>
  <c r="L17" i="6"/>
  <c r="L16" i="6"/>
  <c r="M16" i="6" s="1"/>
  <c r="L15" i="6"/>
  <c r="L14" i="6"/>
  <c r="L13" i="6"/>
  <c r="L12" i="6"/>
  <c r="L11" i="6"/>
  <c r="M11" i="6" s="1"/>
  <c r="M12" i="6" s="1"/>
  <c r="M13" i="6" s="1"/>
  <c r="L10" i="6"/>
  <c r="L9" i="6"/>
  <c r="L8" i="6"/>
  <c r="L7" i="6"/>
  <c r="L6" i="6"/>
  <c r="L5" i="6"/>
  <c r="M5" i="6" s="1"/>
  <c r="L4" i="6"/>
  <c r="L3" i="6"/>
  <c r="M3" i="6" s="1"/>
  <c r="L2" i="6"/>
  <c r="M304" i="4" l="1"/>
  <c r="M305" i="4" s="1"/>
  <c r="M300" i="4"/>
  <c r="M288" i="4"/>
  <c r="M289" i="4" s="1"/>
  <c r="M290" i="4" s="1"/>
  <c r="M291" i="4" s="1"/>
  <c r="M284" i="4"/>
  <c r="M285" i="4" s="1"/>
  <c r="M280" i="4"/>
  <c r="M276" i="4"/>
  <c r="M277" i="4" s="1"/>
  <c r="M268" i="4"/>
  <c r="M269" i="4" s="1"/>
  <c r="M270" i="4" s="1"/>
  <c r="M212" i="4"/>
  <c r="M213" i="4" s="1"/>
  <c r="M198" i="4"/>
  <c r="M199" i="4" s="1"/>
  <c r="M200" i="4" s="1"/>
  <c r="M201" i="4" s="1"/>
  <c r="M190" i="4"/>
  <c r="M191" i="4" s="1"/>
  <c r="M192" i="4" s="1"/>
  <c r="M193" i="4" s="1"/>
  <c r="M180" i="4"/>
  <c r="M181" i="4" s="1"/>
  <c r="M149" i="4"/>
  <c r="M150" i="4" s="1"/>
  <c r="M93" i="4"/>
  <c r="M94" i="4" s="1"/>
  <c r="M95" i="4" s="1"/>
  <c r="M96" i="4" s="1"/>
  <c r="M293" i="4"/>
  <c r="M294" i="4" s="1"/>
  <c r="M241" i="4"/>
  <c r="M242" i="4" s="1"/>
  <c r="M243" i="4" s="1"/>
  <c r="M244" i="4" s="1"/>
  <c r="M245" i="4" s="1"/>
  <c r="M246" i="4" s="1"/>
  <c r="M197" i="4"/>
  <c r="M189" i="4"/>
  <c r="M161" i="4"/>
  <c r="M162" i="4" s="1"/>
  <c r="M163" i="4" s="1"/>
  <c r="M164" i="4" s="1"/>
  <c r="M165" i="4" s="1"/>
  <c r="M166" i="4" s="1"/>
  <c r="M152" i="4"/>
  <c r="M153" i="4" s="1"/>
  <c r="M154" i="4" s="1"/>
  <c r="M155" i="4" s="1"/>
  <c r="M148" i="4"/>
  <c r="M92" i="4"/>
  <c r="M64" i="4"/>
  <c r="M65" i="4" s="1"/>
  <c r="M66" i="4" s="1"/>
  <c r="M67" i="4" s="1"/>
  <c r="M68" i="4" s="1"/>
  <c r="M69" i="4" s="1"/>
  <c r="M70" i="4" s="1"/>
  <c r="M71" i="4" s="1"/>
  <c r="M40" i="4"/>
  <c r="M41" i="4" s="1"/>
  <c r="M42" i="4" s="1"/>
  <c r="M43" i="4" s="1"/>
  <c r="M135" i="4"/>
  <c r="M131" i="4"/>
  <c r="M83" i="4"/>
  <c r="M55" i="4"/>
  <c r="M56" i="4" s="1"/>
  <c r="M47" i="4"/>
  <c r="M31" i="4"/>
  <c r="M27" i="4"/>
  <c r="M28" i="4" s="1"/>
  <c r="M29" i="4" s="1"/>
  <c r="M19" i="4"/>
  <c r="M20" i="4" s="1"/>
  <c r="M194" i="7"/>
  <c r="M186" i="7"/>
  <c r="M187" i="7" s="1"/>
  <c r="M188" i="7" s="1"/>
  <c r="M189" i="7" s="1"/>
  <c r="M190" i="7" s="1"/>
  <c r="M191" i="7" s="1"/>
  <c r="M192" i="7" s="1"/>
  <c r="M142" i="7"/>
  <c r="M126" i="7"/>
  <c r="M127" i="7" s="1"/>
  <c r="M110" i="7"/>
  <c r="M74" i="7"/>
  <c r="M66" i="7"/>
  <c r="M67" i="7" s="1"/>
  <c r="M68" i="7" s="1"/>
  <c r="M62" i="7"/>
  <c r="M63" i="7" s="1"/>
  <c r="M64" i="7" s="1"/>
  <c r="M34" i="7"/>
  <c r="M15" i="4"/>
  <c r="M11" i="4"/>
  <c r="M12" i="4" s="1"/>
  <c r="M13" i="4" s="1"/>
  <c r="M24" i="7"/>
  <c r="M7" i="7"/>
  <c r="M8" i="7" s="1"/>
  <c r="M9" i="7" s="1"/>
  <c r="M283" i="7"/>
  <c r="M284" i="7" s="1"/>
  <c r="M285" i="7" s="1"/>
  <c r="M286" i="7" s="1"/>
  <c r="M287" i="7" s="1"/>
  <c r="M275" i="7"/>
  <c r="M276" i="7" s="1"/>
  <c r="M277" i="7" s="1"/>
  <c r="M278" i="7" s="1"/>
  <c r="M279" i="7" s="1"/>
  <c r="M280" i="7" s="1"/>
  <c r="M281" i="7" s="1"/>
  <c r="M219" i="7"/>
  <c r="M220" i="7" s="1"/>
  <c r="M221" i="7" s="1"/>
  <c r="M211" i="7"/>
  <c r="M212" i="7" s="1"/>
  <c r="M213" i="7" s="1"/>
  <c r="M214" i="7" s="1"/>
  <c r="M215" i="7" s="1"/>
  <c r="M216" i="7" s="1"/>
  <c r="M217" i="7" s="1"/>
  <c r="M179" i="7"/>
  <c r="M180" i="7" s="1"/>
  <c r="M119" i="7"/>
  <c r="M120" i="7" s="1"/>
  <c r="M121" i="7" s="1"/>
  <c r="M122" i="7" s="1"/>
  <c r="M75" i="7"/>
  <c r="M76" i="7" s="1"/>
  <c r="M77" i="7" s="1"/>
  <c r="M35" i="7"/>
  <c r="M271" i="7"/>
  <c r="M272" i="7" s="1"/>
  <c r="M273" i="7" s="1"/>
  <c r="M223" i="7"/>
  <c r="M224" i="7" s="1"/>
  <c r="M225" i="7" s="1"/>
  <c r="M226" i="7" s="1"/>
  <c r="M227" i="7" s="1"/>
  <c r="M228" i="7" s="1"/>
  <c r="M195" i="7"/>
  <c r="M139" i="7"/>
  <c r="M140" i="7" s="1"/>
  <c r="M115" i="7"/>
  <c r="M116" i="7" s="1"/>
  <c r="M117" i="7" s="1"/>
  <c r="M71" i="7"/>
  <c r="M72" i="7" s="1"/>
  <c r="M31" i="7"/>
  <c r="M32" i="7" s="1"/>
  <c r="M172" i="7"/>
  <c r="M173" i="7" s="1"/>
  <c r="M174" i="7" s="1"/>
  <c r="M175" i="7" s="1"/>
  <c r="M176" i="7" s="1"/>
  <c r="M177" i="7" s="1"/>
  <c r="M160" i="7"/>
  <c r="M161" i="7" s="1"/>
  <c r="M162" i="7" s="1"/>
  <c r="M163" i="7" s="1"/>
  <c r="M156" i="7"/>
  <c r="M157" i="7" s="1"/>
  <c r="M158" i="7" s="1"/>
  <c r="M148" i="7"/>
  <c r="M149" i="7" s="1"/>
  <c r="M150" i="7" s="1"/>
  <c r="M151" i="7" s="1"/>
  <c r="M152" i="7" s="1"/>
  <c r="M153" i="7" s="1"/>
  <c r="M154" i="7" s="1"/>
  <c r="M124" i="7"/>
  <c r="M112" i="7"/>
  <c r="M113" i="7" s="1"/>
  <c r="M108" i="7"/>
  <c r="M52" i="7"/>
  <c r="M53" i="7" s="1"/>
  <c r="M54" i="7" s="1"/>
  <c r="M55" i="7" s="1"/>
  <c r="M56" i="7" s="1"/>
  <c r="M57" i="7" s="1"/>
  <c r="M58" i="7" s="1"/>
  <c r="M59" i="7" s="1"/>
  <c r="M60" i="7" s="1"/>
  <c r="M104" i="7"/>
  <c r="M105" i="7" s="1"/>
  <c r="M106" i="7" s="1"/>
  <c r="M22" i="7"/>
  <c r="M241" i="7"/>
  <c r="M242" i="7" s="1"/>
  <c r="M237" i="7"/>
  <c r="M238" i="7" s="1"/>
  <c r="M239" i="7" s="1"/>
  <c r="M205" i="7"/>
  <c r="M206" i="7" s="1"/>
  <c r="M207" i="7" s="1"/>
  <c r="M208" i="7" s="1"/>
  <c r="M201" i="7"/>
  <c r="M202" i="7" s="1"/>
  <c r="M203" i="7" s="1"/>
  <c r="M197" i="7"/>
  <c r="M198" i="7" s="1"/>
  <c r="M199" i="7" s="1"/>
  <c r="M165" i="7"/>
  <c r="M166" i="7" s="1"/>
  <c r="M145" i="7"/>
  <c r="M146" i="7" s="1"/>
  <c r="M129" i="7"/>
  <c r="M130" i="7" s="1"/>
  <c r="M131" i="7" s="1"/>
  <c r="M132" i="7" s="1"/>
  <c r="M133" i="7" s="1"/>
  <c r="M134" i="7" s="1"/>
  <c r="M135" i="7" s="1"/>
  <c r="M136" i="7" s="1"/>
  <c r="M137" i="7" s="1"/>
  <c r="M101" i="7"/>
  <c r="M102" i="7" s="1"/>
  <c r="M97" i="7"/>
  <c r="M98" i="7" s="1"/>
  <c r="M99" i="7" s="1"/>
  <c r="M49" i="7"/>
  <c r="M50" i="7" s="1"/>
  <c r="M45" i="7"/>
  <c r="M46" i="7" s="1"/>
  <c r="M47" i="7" s="1"/>
  <c r="M41" i="7"/>
  <c r="M42" i="7" s="1"/>
  <c r="M43" i="7" s="1"/>
  <c r="M37" i="7"/>
  <c r="M38" i="7" s="1"/>
  <c r="M39" i="7" s="1"/>
  <c r="M12" i="7"/>
  <c r="M13" i="7" s="1"/>
  <c r="M14" i="7" s="1"/>
  <c r="M15" i="7" s="1"/>
  <c r="M266" i="7"/>
  <c r="M267" i="7" s="1"/>
  <c r="M268" i="7" s="1"/>
  <c r="M269" i="7" s="1"/>
  <c r="M254" i="7"/>
  <c r="M255" i="7" s="1"/>
  <c r="M256" i="7" s="1"/>
  <c r="M257" i="7" s="1"/>
  <c r="M258" i="7" s="1"/>
  <c r="M230" i="7"/>
  <c r="M231" i="7" s="1"/>
  <c r="M232" i="7" s="1"/>
  <c r="M233" i="7" s="1"/>
  <c r="M234" i="7" s="1"/>
  <c r="M235" i="7" s="1"/>
  <c r="M182" i="7"/>
  <c r="M183" i="7" s="1"/>
  <c r="M26" i="7"/>
  <c r="M27" i="7" s="1"/>
  <c r="M28" i="7" s="1"/>
  <c r="M29" i="7" s="1"/>
  <c r="M17" i="7"/>
  <c r="M18" i="7" s="1"/>
  <c r="M19" i="7" s="1"/>
  <c r="M4" i="7"/>
  <c r="M5" i="7" s="1"/>
  <c r="M260" i="7"/>
  <c r="M261" i="7" s="1"/>
  <c r="M262" i="7" s="1"/>
  <c r="M263" i="7" s="1"/>
  <c r="M264" i="7" s="1"/>
  <c r="M252" i="7"/>
  <c r="M248" i="7"/>
  <c r="M249" i="7" s="1"/>
  <c r="M250" i="7" s="1"/>
  <c r="M244" i="7"/>
  <c r="M245" i="7" s="1"/>
  <c r="M246" i="7" s="1"/>
  <c r="M168" i="7"/>
  <c r="M169" i="7" s="1"/>
  <c r="M88" i="7"/>
  <c r="M89" i="7" s="1"/>
  <c r="M90" i="7" s="1"/>
  <c r="M91" i="7" s="1"/>
  <c r="M92" i="7" s="1"/>
  <c r="M93" i="7" s="1"/>
  <c r="M94" i="7" s="1"/>
  <c r="M80" i="7"/>
  <c r="M81" i="7" s="1"/>
  <c r="M82" i="7" s="1"/>
  <c r="M83" i="7" s="1"/>
  <c r="M84" i="7" s="1"/>
  <c r="M85" i="7" s="1"/>
  <c r="M86" i="7" s="1"/>
  <c r="M128" i="6"/>
  <c r="M132" i="6"/>
  <c r="M133" i="6" s="1"/>
  <c r="M134" i="6" s="1"/>
  <c r="M135" i="6" s="1"/>
  <c r="M136" i="6" s="1"/>
  <c r="M137" i="6" s="1"/>
  <c r="M138" i="6" s="1"/>
  <c r="M140" i="6"/>
  <c r="M141" i="6" s="1"/>
  <c r="M142" i="6" s="1"/>
  <c r="M143" i="6" s="1"/>
  <c r="M144" i="6" s="1"/>
  <c r="M145" i="6" s="1"/>
  <c r="M176" i="6"/>
  <c r="M177" i="6" s="1"/>
  <c r="M6" i="6"/>
  <c r="M7" i="6" s="1"/>
  <c r="M8" i="6" s="1"/>
  <c r="M9" i="6" s="1"/>
  <c r="M10" i="6" s="1"/>
  <c r="M306" i="4"/>
  <c r="M307" i="4" s="1"/>
  <c r="M308" i="4" s="1"/>
  <c r="M214" i="4"/>
  <c r="M182" i="4"/>
  <c r="M183" i="4" s="1"/>
  <c r="M184" i="4" s="1"/>
  <c r="M185" i="4" s="1"/>
  <c r="M186" i="4" s="1"/>
  <c r="M187" i="4" s="1"/>
  <c r="M202" i="4"/>
  <c r="M194" i="4"/>
  <c r="M195" i="4" s="1"/>
  <c r="M296" i="4"/>
  <c r="M272" i="4"/>
  <c r="M256" i="4"/>
  <c r="M248" i="4"/>
  <c r="M249" i="4" s="1"/>
  <c r="M250" i="4" s="1"/>
  <c r="M251" i="4" s="1"/>
  <c r="M252" i="4" s="1"/>
  <c r="M253" i="4" s="1"/>
  <c r="M254" i="4" s="1"/>
  <c r="M232" i="4"/>
  <c r="M233" i="4" s="1"/>
  <c r="M234" i="4" s="1"/>
  <c r="M235" i="4" s="1"/>
  <c r="M236" i="4" s="1"/>
  <c r="M237" i="4" s="1"/>
  <c r="M238" i="4" s="1"/>
  <c r="M239" i="4" s="1"/>
  <c r="M224" i="4"/>
  <c r="M225" i="4" s="1"/>
  <c r="M226" i="4" s="1"/>
  <c r="M227" i="4" s="1"/>
  <c r="M228" i="4" s="1"/>
  <c r="M229" i="4" s="1"/>
  <c r="M230" i="4" s="1"/>
  <c r="M216" i="4"/>
  <c r="M204" i="4"/>
  <c r="M172" i="4"/>
  <c r="M173" i="4" s="1"/>
  <c r="M174" i="4" s="1"/>
  <c r="M175" i="4" s="1"/>
  <c r="M176" i="4" s="1"/>
  <c r="M177" i="4" s="1"/>
  <c r="M168" i="4"/>
  <c r="M169" i="4" s="1"/>
  <c r="M170" i="4" s="1"/>
  <c r="M258" i="4"/>
  <c r="M259" i="4" s="1"/>
  <c r="M260" i="4" s="1"/>
  <c r="M261" i="4" s="1"/>
  <c r="M262" i="4" s="1"/>
  <c r="M263" i="4" s="1"/>
  <c r="M264" i="4" s="1"/>
  <c r="M217" i="4"/>
  <c r="M218" i="4" s="1"/>
  <c r="M219" i="4" s="1"/>
  <c r="M220" i="4" s="1"/>
  <c r="M221" i="4" s="1"/>
  <c r="M222" i="4" s="1"/>
  <c r="M206" i="4"/>
  <c r="M207" i="4" s="1"/>
  <c r="M208" i="4" s="1"/>
  <c r="M209" i="4" s="1"/>
  <c r="M158" i="4"/>
  <c r="M4" i="4"/>
  <c r="M5" i="4" s="1"/>
  <c r="M6" i="4" s="1"/>
  <c r="M7" i="4" s="1"/>
  <c r="M8" i="4" s="1"/>
  <c r="M9" i="4" s="1"/>
  <c r="M142" i="4"/>
  <c r="M143" i="4" s="1"/>
  <c r="M144" i="4" s="1"/>
  <c r="M145" i="4" s="1"/>
  <c r="M146" i="4" s="1"/>
  <c r="M138" i="4"/>
  <c r="M139" i="4" s="1"/>
  <c r="M132" i="4"/>
  <c r="M133" i="4" s="1"/>
  <c r="M118" i="4"/>
  <c r="M119" i="4" s="1"/>
  <c r="M120" i="4" s="1"/>
  <c r="M121" i="4" s="1"/>
  <c r="M122" i="4" s="1"/>
  <c r="M123" i="4" s="1"/>
  <c r="M124" i="4" s="1"/>
  <c r="M125" i="4" s="1"/>
  <c r="M126" i="4" s="1"/>
  <c r="M114" i="4"/>
  <c r="M115" i="4" s="1"/>
  <c r="M116" i="4" s="1"/>
  <c r="M110" i="4"/>
  <c r="M111" i="4" s="1"/>
  <c r="M106" i="4"/>
  <c r="M107" i="4" s="1"/>
  <c r="M102" i="4"/>
  <c r="M103" i="4" s="1"/>
  <c r="M104" i="4" s="1"/>
  <c r="M98" i="4"/>
  <c r="M99" i="4" s="1"/>
  <c r="M90" i="4"/>
  <c r="M86" i="4"/>
  <c r="M87" i="4" s="1"/>
  <c r="M88" i="4" s="1"/>
  <c r="M78" i="4"/>
  <c r="M79" i="4" s="1"/>
  <c r="M74" i="4"/>
  <c r="M75" i="4" s="1"/>
  <c r="M58" i="4"/>
  <c r="M59" i="4" s="1"/>
  <c r="M60" i="4" s="1"/>
  <c r="M61" i="4" s="1"/>
  <c r="M62" i="4" s="1"/>
  <c r="M48" i="4"/>
  <c r="M49" i="4" s="1"/>
  <c r="M50" i="4" s="1"/>
  <c r="M51" i="4" s="1"/>
  <c r="M52" i="4" s="1"/>
  <c r="M53" i="4" s="1"/>
  <c r="M38" i="4"/>
  <c r="M32" i="4"/>
  <c r="M33" i="4" s="1"/>
  <c r="M34" i="4" s="1"/>
  <c r="M35" i="4" s="1"/>
  <c r="M22" i="4"/>
  <c r="M23" i="4" s="1"/>
  <c r="M16" i="4"/>
  <c r="M17" i="4" s="1"/>
  <c r="M27" i="6"/>
  <c r="M28" i="6" s="1"/>
  <c r="M29" i="6" s="1"/>
  <c r="M49" i="6"/>
  <c r="M90" i="6"/>
  <c r="M91" i="6" s="1"/>
  <c r="M229" i="6"/>
  <c r="M230" i="6" s="1"/>
  <c r="M231" i="6" s="1"/>
  <c r="M232" i="6" s="1"/>
  <c r="M236" i="6"/>
  <c r="M129" i="6"/>
  <c r="M130" i="6" s="1"/>
  <c r="M14" i="6"/>
  <c r="M15" i="6" s="1"/>
  <c r="M23" i="6"/>
  <c r="M34" i="6"/>
  <c r="M35" i="6" s="1"/>
  <c r="M36" i="6" s="1"/>
  <c r="M37" i="6" s="1"/>
  <c r="M83" i="6"/>
  <c r="M84" i="6" s="1"/>
  <c r="M85" i="6" s="1"/>
  <c r="M86" i="6" s="1"/>
  <c r="M170" i="6"/>
  <c r="M171" i="6" s="1"/>
  <c r="M172" i="6" s="1"/>
  <c r="M173" i="6" s="1"/>
  <c r="M174" i="6" s="1"/>
  <c r="M201" i="6"/>
  <c r="M202" i="6" s="1"/>
  <c r="M203" i="6" s="1"/>
  <c r="M204" i="6" s="1"/>
  <c r="M240" i="6"/>
  <c r="M241" i="6" s="1"/>
  <c r="M242" i="6" s="1"/>
  <c r="M101" i="6"/>
  <c r="M102" i="6" s="1"/>
  <c r="M103" i="6" s="1"/>
  <c r="M104" i="6" s="1"/>
  <c r="M105" i="6" s="1"/>
  <c r="M117" i="6"/>
  <c r="M267" i="6"/>
  <c r="M268" i="6" s="1"/>
  <c r="M269" i="6" s="1"/>
  <c r="M270" i="6" s="1"/>
  <c r="M122" i="6"/>
  <c r="M123" i="6" s="1"/>
  <c r="M124" i="6" s="1"/>
  <c r="M110" i="6"/>
  <c r="M118" i="6"/>
  <c r="M119" i="6" s="1"/>
  <c r="M126" i="6"/>
  <c r="M253" i="6"/>
  <c r="M254" i="6" s="1"/>
  <c r="M255" i="6" s="1"/>
  <c r="M256" i="6" s="1"/>
  <c r="M257" i="6" s="1"/>
  <c r="M258" i="6" s="1"/>
  <c r="M31" i="6"/>
  <c r="M32" i="6" s="1"/>
  <c r="M39" i="6"/>
  <c r="M40" i="6" s="1"/>
  <c r="M41" i="6" s="1"/>
  <c r="M99" i="6"/>
  <c r="M107" i="6"/>
  <c r="M108" i="6" s="1"/>
  <c r="M147" i="6"/>
  <c r="M148" i="6" s="1"/>
  <c r="M149" i="6" s="1"/>
  <c r="M150" i="6" s="1"/>
  <c r="M151" i="6" s="1"/>
  <c r="M152" i="6" s="1"/>
  <c r="M153" i="6" s="1"/>
  <c r="M159" i="6"/>
  <c r="M160" i="6" s="1"/>
  <c r="M161" i="6" s="1"/>
  <c r="M179" i="6"/>
  <c r="M180" i="6" s="1"/>
  <c r="M181" i="6" s="1"/>
  <c r="M182" i="6" s="1"/>
  <c r="M183" i="6" s="1"/>
  <c r="M184" i="6" s="1"/>
  <c r="M185" i="6" s="1"/>
  <c r="M206" i="6"/>
  <c r="M295" i="6"/>
  <c r="M296" i="6" s="1"/>
  <c r="M297" i="6" s="1"/>
  <c r="M298" i="6" s="1"/>
  <c r="M299" i="6" s="1"/>
  <c r="M300" i="6" s="1"/>
  <c r="M319" i="6"/>
  <c r="M320" i="6" s="1"/>
  <c r="M321" i="6" s="1"/>
  <c r="M17" i="6"/>
  <c r="M18" i="6" s="1"/>
  <c r="M19" i="6" s="1"/>
  <c r="M21" i="6"/>
  <c r="M25" i="6"/>
  <c r="M43" i="6"/>
  <c r="M44" i="6" s="1"/>
  <c r="M45" i="6" s="1"/>
  <c r="M46" i="6" s="1"/>
  <c r="M47" i="6" s="1"/>
  <c r="M51" i="6"/>
  <c r="M52" i="6" s="1"/>
  <c r="M53" i="6" s="1"/>
  <c r="M54" i="6" s="1"/>
  <c r="M56" i="6"/>
  <c r="M57" i="6" s="1"/>
  <c r="M58" i="6" s="1"/>
  <c r="M60" i="6"/>
  <c r="M61" i="6" s="1"/>
  <c r="M63" i="6"/>
  <c r="M64" i="6" s="1"/>
  <c r="M65" i="6" s="1"/>
  <c r="M66" i="6" s="1"/>
  <c r="M74" i="6"/>
  <c r="M75" i="6" s="1"/>
  <c r="M76" i="6" s="1"/>
  <c r="M77" i="6" s="1"/>
  <c r="M78" i="6" s="1"/>
  <c r="M79" i="6" s="1"/>
  <c r="M81" i="6"/>
  <c r="M93" i="6"/>
  <c r="M94" i="6" s="1"/>
  <c r="M95" i="6" s="1"/>
  <c r="M96" i="6" s="1"/>
  <c r="M97" i="6" s="1"/>
  <c r="M191" i="6"/>
  <c r="M192" i="6" s="1"/>
  <c r="M199" i="6"/>
  <c r="M208" i="6"/>
  <c r="M209" i="6" s="1"/>
  <c r="M210" i="6" s="1"/>
  <c r="M211" i="6" s="1"/>
  <c r="M212" i="6" s="1"/>
  <c r="M213" i="6" s="1"/>
  <c r="M215" i="6"/>
  <c r="M216" i="6" s="1"/>
  <c r="M217" i="6" s="1"/>
  <c r="M219" i="6"/>
  <c r="M220" i="6" s="1"/>
  <c r="M221" i="6" s="1"/>
  <c r="M222" i="6" s="1"/>
  <c r="M224" i="6"/>
  <c r="M225" i="6" s="1"/>
  <c r="M226" i="6" s="1"/>
  <c r="M227" i="6" s="1"/>
  <c r="M244" i="6"/>
  <c r="M245" i="6" s="1"/>
  <c r="M246" i="6" s="1"/>
  <c r="M247" i="6" s="1"/>
  <c r="M248" i="6" s="1"/>
  <c r="M249" i="6" s="1"/>
  <c r="M251" i="6"/>
  <c r="M281" i="6"/>
  <c r="M282" i="6" s="1"/>
  <c r="M283" i="6" s="1"/>
  <c r="M284" i="6" s="1"/>
  <c r="M285" i="6" s="1"/>
  <c r="M286" i="6" s="1"/>
  <c r="M287" i="6" s="1"/>
  <c r="M288" i="6" s="1"/>
  <c r="M289" i="6" s="1"/>
  <c r="M4" i="6"/>
  <c r="M69" i="6"/>
  <c r="M70" i="6" s="1"/>
  <c r="M71" i="6" s="1"/>
  <c r="M72" i="6" s="1"/>
  <c r="M111" i="6"/>
  <c r="M112" i="6" s="1"/>
  <c r="M113" i="6" s="1"/>
  <c r="M114" i="6" s="1"/>
  <c r="M115" i="6" s="1"/>
  <c r="M155" i="6"/>
  <c r="M156" i="6" s="1"/>
  <c r="M157" i="6" s="1"/>
  <c r="M163" i="6"/>
  <c r="M164" i="6" s="1"/>
  <c r="M165" i="6" s="1"/>
  <c r="M166" i="6" s="1"/>
  <c r="M167" i="6" s="1"/>
  <c r="M168" i="6" s="1"/>
  <c r="M187" i="6"/>
  <c r="M188" i="6" s="1"/>
  <c r="M189" i="6" s="1"/>
  <c r="M194" i="6"/>
  <c r="M195" i="6" s="1"/>
  <c r="M196" i="6" s="1"/>
  <c r="M197" i="6" s="1"/>
  <c r="M323" i="6"/>
  <c r="M324" i="6" s="1"/>
  <c r="M325" i="6" s="1"/>
  <c r="M326" i="6" s="1"/>
  <c r="M327" i="6" s="1"/>
  <c r="M328" i="6" s="1"/>
  <c r="M329" i="6" s="1"/>
  <c r="M330" i="6" s="1"/>
  <c r="M331" i="6" s="1"/>
  <c r="M332" i="6" s="1"/>
  <c r="M333" i="6" s="1"/>
  <c r="M334" i="6" s="1"/>
  <c r="M260" i="6"/>
  <c r="M261" i="6" s="1"/>
  <c r="M262" i="6" s="1"/>
  <c r="M263" i="6" s="1"/>
  <c r="M264" i="6" s="1"/>
  <c r="M265" i="6" s="1"/>
  <c r="M272" i="6"/>
  <c r="M273" i="6" s="1"/>
  <c r="M274" i="6" s="1"/>
  <c r="M275" i="6" s="1"/>
  <c r="M276" i="6" s="1"/>
  <c r="M277" i="6" s="1"/>
  <c r="M278" i="6" s="1"/>
  <c r="M279" i="6" s="1"/>
  <c r="M302" i="6"/>
  <c r="M303" i="6" s="1"/>
  <c r="M304" i="6" s="1"/>
  <c r="M305" i="6" s="1"/>
  <c r="M306" i="6" s="1"/>
  <c r="M307" i="6" s="1"/>
  <c r="M308" i="6" s="1"/>
  <c r="M310" i="6"/>
  <c r="M311" i="6" s="1"/>
  <c r="M313" i="6"/>
  <c r="M314" i="6" s="1"/>
  <c r="M315" i="6" s="1"/>
  <c r="M316" i="6" s="1"/>
  <c r="M317" i="6" s="1"/>
  <c r="L170" i="1"/>
  <c r="L171" i="1" s="1"/>
  <c r="L172" i="1" s="1"/>
  <c r="L173" i="1" s="1"/>
  <c r="L232" i="1"/>
  <c r="L233" i="1" s="1"/>
  <c r="L234" i="1" s="1"/>
  <c r="L235" i="1" s="1"/>
  <c r="L128" i="1"/>
  <c r="L129" i="1" s="1"/>
  <c r="L130" i="1" s="1"/>
  <c r="L131" i="1" s="1"/>
  <c r="L297" i="1"/>
  <c r="L222" i="1"/>
  <c r="L242" i="1"/>
  <c r="L243" i="1" s="1"/>
  <c r="L244" i="1" s="1"/>
  <c r="L245" i="1" s="1"/>
  <c r="L246" i="1" s="1"/>
  <c r="L247" i="1" s="1"/>
  <c r="L248" i="1" s="1"/>
  <c r="L249" i="1" s="1"/>
  <c r="L250" i="1" s="1"/>
  <c r="L251" i="1" s="1"/>
  <c r="L41" i="1"/>
  <c r="L42" i="1" s="1"/>
  <c r="L43" i="1" s="1"/>
  <c r="L44" i="1" s="1"/>
  <c r="L45" i="1" s="1"/>
  <c r="L46" i="1" s="1"/>
  <c r="L47" i="1" s="1"/>
  <c r="M91" i="3"/>
  <c r="M92" i="3" s="1"/>
  <c r="M93" i="3" s="1"/>
  <c r="M94" i="3" s="1"/>
  <c r="M95" i="3" s="1"/>
  <c r="M96" i="3" s="1"/>
  <c r="M97" i="3" s="1"/>
  <c r="M98" i="3" s="1"/>
  <c r="M11" i="3"/>
  <c r="M12" i="3" s="1"/>
  <c r="M275" i="3"/>
  <c r="M276" i="3" s="1"/>
  <c r="M277" i="3" s="1"/>
  <c r="M278" i="3" s="1"/>
  <c r="M87" i="3"/>
  <c r="M88" i="3" s="1"/>
  <c r="M89" i="3" s="1"/>
  <c r="M253" i="3"/>
  <c r="M254" i="3" s="1"/>
  <c r="M255" i="3" s="1"/>
  <c r="M249" i="3"/>
  <c r="M250" i="3" s="1"/>
  <c r="M251" i="3" s="1"/>
  <c r="M241" i="3"/>
  <c r="M242" i="3" s="1"/>
  <c r="M233" i="3"/>
  <c r="M234" i="3" s="1"/>
  <c r="M235" i="3" s="1"/>
  <c r="M236" i="3" s="1"/>
  <c r="M237" i="3" s="1"/>
  <c r="M238" i="3" s="1"/>
  <c r="M239" i="3" s="1"/>
  <c r="M131" i="3"/>
  <c r="M132" i="3" s="1"/>
  <c r="M133" i="3" s="1"/>
  <c r="M134" i="3" s="1"/>
  <c r="M135" i="3" s="1"/>
  <c r="M136" i="3" s="1"/>
  <c r="M27" i="3"/>
  <c r="M28" i="3" s="1"/>
  <c r="M207" i="3"/>
  <c r="M208" i="3" s="1"/>
  <c r="M209" i="3" s="1"/>
  <c r="M210" i="3" s="1"/>
  <c r="M211" i="3" s="1"/>
  <c r="M212" i="3" s="1"/>
  <c r="M213" i="3" s="1"/>
  <c r="M214" i="3" s="1"/>
  <c r="M203" i="3"/>
  <c r="M204" i="3" s="1"/>
  <c r="M205" i="3" s="1"/>
  <c r="M94" i="2"/>
  <c r="M95" i="2" s="1"/>
  <c r="M96" i="2" s="1"/>
  <c r="M97" i="2" s="1"/>
  <c r="M208" i="2"/>
  <c r="M209" i="2" s="1"/>
  <c r="M210" i="2" s="1"/>
  <c r="M211" i="2" s="1"/>
  <c r="M212" i="2" s="1"/>
  <c r="M213" i="2" s="1"/>
  <c r="M214" i="2" s="1"/>
  <c r="M215" i="2" s="1"/>
  <c r="M216" i="2" s="1"/>
  <c r="M247" i="2"/>
  <c r="M248" i="2" s="1"/>
  <c r="M249" i="2" s="1"/>
  <c r="M250" i="2" s="1"/>
  <c r="M251" i="2" s="1"/>
  <c r="M252" i="2" s="1"/>
  <c r="M253" i="2" s="1"/>
  <c r="M254" i="2" s="1"/>
  <c r="M255" i="2" s="1"/>
  <c r="M89" i="2"/>
  <c r="M90" i="2" s="1"/>
  <c r="M91" i="2" s="1"/>
  <c r="M92" i="2" s="1"/>
  <c r="M85" i="2"/>
  <c r="M86" i="2" s="1"/>
  <c r="M87" i="2" s="1"/>
  <c r="M73" i="2"/>
  <c r="M74" i="2" s="1"/>
  <c r="M75" i="2" s="1"/>
  <c r="M76" i="2" s="1"/>
  <c r="M77" i="2" s="1"/>
  <c r="M78" i="2" s="1"/>
  <c r="M69" i="2"/>
  <c r="M139" i="2"/>
  <c r="M140" i="2" s="1"/>
  <c r="M141" i="2" s="1"/>
  <c r="M142" i="2" s="1"/>
  <c r="M143" i="2" s="1"/>
  <c r="M144" i="2" s="1"/>
  <c r="M145" i="2" s="1"/>
  <c r="M146" i="2" s="1"/>
  <c r="M25" i="2"/>
  <c r="M26" i="2" s="1"/>
  <c r="M27" i="2" s="1"/>
  <c r="M28" i="2" s="1"/>
  <c r="M29" i="2" s="1"/>
  <c r="M30" i="2" s="1"/>
  <c r="M257" i="2"/>
  <c r="M258" i="2" s="1"/>
  <c r="M259" i="2" s="1"/>
  <c r="M134" i="2"/>
  <c r="M135" i="2" s="1"/>
  <c r="M136" i="2" s="1"/>
  <c r="M137" i="2" s="1"/>
  <c r="M107" i="2"/>
  <c r="M108" i="2" s="1"/>
  <c r="M109" i="2" s="1"/>
  <c r="M110" i="2" s="1"/>
  <c r="M111" i="2" s="1"/>
  <c r="M61" i="2"/>
  <c r="M62" i="2" s="1"/>
  <c r="M63" i="2" s="1"/>
  <c r="M64" i="2" s="1"/>
  <c r="M65" i="2" s="1"/>
  <c r="M66" i="2" s="1"/>
  <c r="M50" i="2"/>
  <c r="M231" i="2"/>
  <c r="M232" i="2" s="1"/>
  <c r="M233" i="2" s="1"/>
  <c r="M234" i="2" s="1"/>
  <c r="M235" i="2" s="1"/>
  <c r="M169" i="2"/>
  <c r="M99" i="2"/>
  <c r="M100" i="2" s="1"/>
  <c r="M101" i="2" s="1"/>
  <c r="M102" i="2" s="1"/>
  <c r="M103" i="2" s="1"/>
  <c r="M104" i="2" s="1"/>
  <c r="M105" i="2" s="1"/>
  <c r="L206" i="1"/>
  <c r="L207" i="1" s="1"/>
  <c r="L208" i="1" s="1"/>
  <c r="L96" i="1"/>
  <c r="L97" i="1" s="1"/>
  <c r="L98" i="1" s="1"/>
  <c r="L99" i="1" s="1"/>
  <c r="L100" i="1" s="1"/>
  <c r="L101" i="1" s="1"/>
  <c r="L92" i="1"/>
  <c r="L93" i="1" s="1"/>
  <c r="L94" i="1" s="1"/>
  <c r="L72" i="1"/>
  <c r="L73" i="1" s="1"/>
  <c r="L74" i="1" s="1"/>
  <c r="L75" i="1" s="1"/>
  <c r="L76" i="1" s="1"/>
  <c r="L278" i="1"/>
  <c r="L279" i="1" s="1"/>
  <c r="L280" i="1" s="1"/>
  <c r="L281" i="1" s="1"/>
  <c r="L282" i="1" s="1"/>
  <c r="L283" i="1" s="1"/>
  <c r="L284" i="1" s="1"/>
  <c r="L285" i="1" s="1"/>
  <c r="L286" i="1" s="1"/>
  <c r="L274" i="1"/>
  <c r="L275" i="1" s="1"/>
  <c r="L276" i="1" s="1"/>
  <c r="L228" i="1"/>
  <c r="L229" i="1" s="1"/>
  <c r="L230" i="1" s="1"/>
  <c r="L146" i="1"/>
  <c r="L147" i="1" s="1"/>
  <c r="L148" i="1" s="1"/>
  <c r="L149" i="1" s="1"/>
  <c r="L150" i="1" s="1"/>
  <c r="L151" i="1" s="1"/>
  <c r="L65" i="1"/>
  <c r="L66" i="1" s="1"/>
  <c r="L67" i="1" s="1"/>
  <c r="L68" i="1" s="1"/>
  <c r="L69" i="1" s="1"/>
  <c r="L70" i="1" s="1"/>
  <c r="L120" i="1"/>
  <c r="L121" i="1" s="1"/>
  <c r="L122" i="1" s="1"/>
  <c r="L123" i="1" s="1"/>
  <c r="L78" i="1"/>
  <c r="L79" i="1" s="1"/>
  <c r="L80" i="1" s="1"/>
  <c r="L81" i="1" s="1"/>
  <c r="L82" i="1" s="1"/>
  <c r="L49" i="1"/>
  <c r="L50" i="1" s="1"/>
  <c r="L21" i="1"/>
  <c r="L22" i="1" s="1"/>
  <c r="L23" i="1" s="1"/>
  <c r="L24" i="1" s="1"/>
  <c r="L25" i="1" s="1"/>
  <c r="L294" i="1"/>
  <c r="L295" i="1" s="1"/>
  <c r="L292" i="1"/>
  <c r="L288" i="1"/>
  <c r="L289" i="1" s="1"/>
  <c r="L290" i="1" s="1"/>
  <c r="L223" i="1"/>
  <c r="L224" i="1" s="1"/>
  <c r="L225" i="1" s="1"/>
  <c r="L226" i="1" s="1"/>
  <c r="L210" i="1"/>
  <c r="L211" i="1" s="1"/>
  <c r="L212" i="1" s="1"/>
  <c r="L213" i="1" s="1"/>
  <c r="L214" i="1" s="1"/>
  <c r="L215" i="1" s="1"/>
  <c r="L203" i="1"/>
  <c r="L204" i="1" s="1"/>
  <c r="L187" i="1"/>
  <c r="L153" i="1"/>
  <c r="L154" i="1" s="1"/>
  <c r="L155" i="1" s="1"/>
  <c r="L113" i="1"/>
  <c r="L114" i="1" s="1"/>
  <c r="L115" i="1" s="1"/>
  <c r="L116" i="1" s="1"/>
  <c r="L117" i="1" s="1"/>
  <c r="L118" i="1" s="1"/>
  <c r="L84" i="1"/>
  <c r="L85" i="1" s="1"/>
  <c r="L86" i="1" s="1"/>
  <c r="L87" i="1" s="1"/>
  <c r="L53" i="1"/>
  <c r="L54" i="1" s="1"/>
  <c r="L55" i="1" s="1"/>
  <c r="L56" i="1" s="1"/>
  <c r="L36" i="1"/>
  <c r="L37" i="1" s="1"/>
  <c r="L38" i="1" s="1"/>
  <c r="L39" i="1" s="1"/>
  <c r="L217" i="1"/>
  <c r="L218" i="1" s="1"/>
  <c r="L219" i="1" s="1"/>
  <c r="L220" i="1" s="1"/>
  <c r="L139" i="1"/>
  <c r="L140" i="1" s="1"/>
  <c r="L141" i="1" s="1"/>
  <c r="L142" i="1" s="1"/>
  <c r="L143" i="1" s="1"/>
  <c r="L144" i="1" s="1"/>
  <c r="L4" i="1"/>
  <c r="L5" i="1" s="1"/>
  <c r="L6" i="1" s="1"/>
  <c r="L7" i="1" s="1"/>
  <c r="L8" i="1" s="1"/>
  <c r="L9" i="1" s="1"/>
  <c r="L10" i="1" s="1"/>
  <c r="L11" i="1" s="1"/>
  <c r="L12" i="1" s="1"/>
  <c r="L13" i="1" s="1"/>
  <c r="L163" i="1"/>
  <c r="L164" i="1" s="1"/>
  <c r="L165" i="1" s="1"/>
  <c r="L166" i="1" s="1"/>
  <c r="L167" i="1" s="1"/>
  <c r="L168" i="1" s="1"/>
  <c r="L28" i="1"/>
  <c r="L29" i="1" s="1"/>
  <c r="L30" i="1" s="1"/>
  <c r="L31" i="1" s="1"/>
  <c r="L32" i="1" s="1"/>
  <c r="L33" i="1" s="1"/>
  <c r="L34" i="1" s="1"/>
  <c r="L195" i="1"/>
  <c r="L196" i="1" s="1"/>
  <c r="L197" i="1" s="1"/>
  <c r="L198" i="1" s="1"/>
  <c r="L199" i="1" s="1"/>
  <c r="L200" i="1" s="1"/>
  <c r="L201" i="1" s="1"/>
  <c r="M329" i="3"/>
  <c r="M330" i="3" s="1"/>
  <c r="M331" i="3" s="1"/>
  <c r="M332" i="3" s="1"/>
  <c r="M333" i="3" s="1"/>
  <c r="M334" i="3" s="1"/>
  <c r="M335" i="3" s="1"/>
  <c r="M336" i="3" s="1"/>
  <c r="M337" i="3" s="1"/>
  <c r="M338" i="3" s="1"/>
  <c r="M259" i="3"/>
  <c r="M260" i="3" s="1"/>
  <c r="M261" i="3" s="1"/>
  <c r="M262" i="3" s="1"/>
  <c r="M263" i="3" s="1"/>
  <c r="M264" i="3" s="1"/>
  <c r="M265" i="3" s="1"/>
  <c r="M266" i="3" s="1"/>
  <c r="M267" i="3" s="1"/>
  <c r="M268" i="3" s="1"/>
  <c r="M269" i="3" s="1"/>
  <c r="M270" i="3" s="1"/>
  <c r="M227" i="3"/>
  <c r="M228" i="3" s="1"/>
  <c r="M67" i="3"/>
  <c r="M68" i="3" s="1"/>
  <c r="M69" i="3" s="1"/>
  <c r="M70" i="3" s="1"/>
  <c r="M71" i="3" s="1"/>
  <c r="M72" i="3" s="1"/>
  <c r="M14" i="3"/>
  <c r="M15" i="3" s="1"/>
  <c r="M199" i="3"/>
  <c r="M157" i="3"/>
  <c r="M158" i="3" s="1"/>
  <c r="M159" i="3" s="1"/>
  <c r="M160" i="3" s="1"/>
  <c r="M161" i="3" s="1"/>
  <c r="M162" i="3" s="1"/>
  <c r="M163" i="3" s="1"/>
  <c r="M164" i="3" s="1"/>
  <c r="M153" i="3"/>
  <c r="M154" i="3" s="1"/>
  <c r="M155" i="3" s="1"/>
  <c r="M123" i="3"/>
  <c r="M124" i="3" s="1"/>
  <c r="M125" i="3" s="1"/>
  <c r="M126" i="3" s="1"/>
  <c r="M107" i="3"/>
  <c r="M108" i="3" s="1"/>
  <c r="M77" i="3"/>
  <c r="M78" i="3" s="1"/>
  <c r="M79" i="3" s="1"/>
  <c r="M302" i="3"/>
  <c r="M284" i="3"/>
  <c r="M285" i="3" s="1"/>
  <c r="M286" i="3" s="1"/>
  <c r="M287" i="3" s="1"/>
  <c r="M288" i="3" s="1"/>
  <c r="M56" i="3"/>
  <c r="M57" i="3" s="1"/>
  <c r="M58" i="3" s="1"/>
  <c r="M30" i="3"/>
  <c r="M31" i="3" s="1"/>
  <c r="M309" i="3"/>
  <c r="M310" i="3" s="1"/>
  <c r="M311" i="3" s="1"/>
  <c r="M312" i="3" s="1"/>
  <c r="M313" i="3" s="1"/>
  <c r="M304" i="3"/>
  <c r="M305" i="3" s="1"/>
  <c r="M306" i="3" s="1"/>
  <c r="M307" i="3" s="1"/>
  <c r="M290" i="3"/>
  <c r="M291" i="3" s="1"/>
  <c r="M280" i="3"/>
  <c r="M281" i="3" s="1"/>
  <c r="M282" i="3" s="1"/>
  <c r="M216" i="3"/>
  <c r="M217" i="3" s="1"/>
  <c r="M218" i="3" s="1"/>
  <c r="M166" i="3"/>
  <c r="M167" i="3" s="1"/>
  <c r="M168" i="3" s="1"/>
  <c r="M169" i="3" s="1"/>
  <c r="M170" i="3" s="1"/>
  <c r="M81" i="3"/>
  <c r="M82" i="3" s="1"/>
  <c r="M83" i="3" s="1"/>
  <c r="M84" i="3" s="1"/>
  <c r="M85" i="3" s="1"/>
  <c r="M9" i="3"/>
  <c r="M318" i="3"/>
  <c r="M319" i="3" s="1"/>
  <c r="M320" i="3" s="1"/>
  <c r="M321" i="3" s="1"/>
  <c r="M322" i="3" s="1"/>
  <c r="M323" i="3" s="1"/>
  <c r="M324" i="3" s="1"/>
  <c r="M325" i="3" s="1"/>
  <c r="M326" i="3" s="1"/>
  <c r="M327" i="3" s="1"/>
  <c r="M272" i="3"/>
  <c r="M273" i="3" s="1"/>
  <c r="M128" i="3"/>
  <c r="M129" i="3" s="1"/>
  <c r="M32" i="3"/>
  <c r="M33" i="3" s="1"/>
  <c r="M34" i="3" s="1"/>
  <c r="M340" i="3"/>
  <c r="M341" i="3" s="1"/>
  <c r="M315" i="3"/>
  <c r="M316" i="3" s="1"/>
  <c r="M293" i="3"/>
  <c r="M294" i="3" s="1"/>
  <c r="M295" i="3" s="1"/>
  <c r="M296" i="3" s="1"/>
  <c r="M297" i="3" s="1"/>
  <c r="M298" i="3" s="1"/>
  <c r="M299" i="3" s="1"/>
  <c r="M300" i="3" s="1"/>
  <c r="M257" i="3"/>
  <c r="M110" i="3"/>
  <c r="M111" i="3" s="1"/>
  <c r="M112" i="3" s="1"/>
  <c r="M104" i="3"/>
  <c r="M105" i="3" s="1"/>
  <c r="M47" i="3"/>
  <c r="M48" i="3" s="1"/>
  <c r="M49" i="3" s="1"/>
  <c r="M50" i="3" s="1"/>
  <c r="M51" i="3" s="1"/>
  <c r="M52" i="3" s="1"/>
  <c r="M53" i="3" s="1"/>
  <c r="M54" i="3" s="1"/>
  <c r="M4" i="3"/>
  <c r="M5" i="3" s="1"/>
  <c r="M6" i="3" s="1"/>
  <c r="M7" i="3" s="1"/>
  <c r="M287" i="2"/>
  <c r="M288" i="2" s="1"/>
  <c r="M289" i="2" s="1"/>
  <c r="M290" i="2" s="1"/>
  <c r="M291" i="2" s="1"/>
  <c r="M292" i="2" s="1"/>
  <c r="M32" i="2"/>
  <c r="M33" i="2" s="1"/>
  <c r="M34" i="2" s="1"/>
  <c r="M35" i="2" s="1"/>
  <c r="M36" i="2" s="1"/>
  <c r="M37" i="2" s="1"/>
  <c r="M38" i="2" s="1"/>
  <c r="M39" i="2" s="1"/>
  <c r="M40" i="2" s="1"/>
  <c r="M41" i="2" s="1"/>
  <c r="M297" i="2"/>
  <c r="M298" i="2" s="1"/>
  <c r="M299" i="2" s="1"/>
  <c r="M300" i="2" s="1"/>
  <c r="M301" i="2" s="1"/>
  <c r="M302" i="2" s="1"/>
  <c r="M261" i="2"/>
  <c r="M262" i="2" s="1"/>
  <c r="M263" i="2" s="1"/>
  <c r="M264" i="2" s="1"/>
  <c r="M265" i="2" s="1"/>
  <c r="M266" i="2" s="1"/>
  <c r="M267" i="2" s="1"/>
  <c r="M268" i="2" s="1"/>
  <c r="M269" i="2" s="1"/>
  <c r="M270" i="2" s="1"/>
  <c r="M271" i="2" s="1"/>
  <c r="M272" i="2" s="1"/>
  <c r="M171" i="2"/>
  <c r="M172" i="2" s="1"/>
  <c r="M173" i="2" s="1"/>
  <c r="M174" i="2" s="1"/>
  <c r="M175" i="2" s="1"/>
  <c r="M176" i="2" s="1"/>
  <c r="M71" i="2"/>
  <c r="M335" i="2"/>
  <c r="M336" i="2" s="1"/>
  <c r="M337" i="2" s="1"/>
  <c r="M338" i="2" s="1"/>
  <c r="M339" i="2" s="1"/>
  <c r="M340" i="2" s="1"/>
  <c r="M341" i="2" s="1"/>
  <c r="M331" i="2"/>
  <c r="M332" i="2" s="1"/>
  <c r="M333" i="2" s="1"/>
  <c r="M323" i="2"/>
  <c r="M324" i="2" s="1"/>
  <c r="M325" i="2" s="1"/>
  <c r="M326" i="2" s="1"/>
  <c r="M327" i="2" s="1"/>
  <c r="M328" i="2" s="1"/>
  <c r="M329" i="2" s="1"/>
  <c r="M52" i="2"/>
  <c r="M53" i="2" s="1"/>
  <c r="M54" i="2" s="1"/>
  <c r="M55" i="2" s="1"/>
  <c r="M56" i="2" s="1"/>
  <c r="M57" i="2" s="1"/>
  <c r="M58" i="2" s="1"/>
  <c r="M59" i="2" s="1"/>
  <c r="M43" i="2"/>
  <c r="M44" i="2" s="1"/>
  <c r="M45" i="2" s="1"/>
  <c r="M121" i="2"/>
  <c r="M122" i="2" s="1"/>
  <c r="M123" i="2" s="1"/>
  <c r="M124" i="2" s="1"/>
  <c r="M274" i="2"/>
  <c r="M275" i="2" s="1"/>
  <c r="M198" i="2"/>
  <c r="M199" i="2" s="1"/>
  <c r="M200" i="2" s="1"/>
  <c r="M201" i="2" s="1"/>
  <c r="M202" i="2" s="1"/>
  <c r="M203" i="2" s="1"/>
  <c r="M204" i="2" s="1"/>
  <c r="M205" i="2" s="1"/>
  <c r="M206" i="2" s="1"/>
  <c r="M158" i="2"/>
  <c r="M159" i="2" s="1"/>
  <c r="M160" i="2" s="1"/>
  <c r="M161" i="2" s="1"/>
  <c r="M162" i="2" s="1"/>
  <c r="M163" i="2" s="1"/>
  <c r="M164" i="2" s="1"/>
  <c r="M165" i="2" s="1"/>
  <c r="M148" i="2"/>
  <c r="M149" i="2" s="1"/>
  <c r="M150" i="2" s="1"/>
  <c r="M151" i="2" s="1"/>
  <c r="M152" i="2" s="1"/>
  <c r="M317" i="2"/>
  <c r="M318" i="2" s="1"/>
  <c r="M319" i="2" s="1"/>
  <c r="M320" i="2" s="1"/>
  <c r="M321" i="2" s="1"/>
  <c r="M277" i="2"/>
  <c r="M278" i="2" s="1"/>
  <c r="M279" i="2" s="1"/>
  <c r="M280" i="2" s="1"/>
  <c r="M281" i="2" s="1"/>
  <c r="M282" i="2" s="1"/>
  <c r="M283" i="2" s="1"/>
  <c r="M284" i="2" s="1"/>
  <c r="M285" i="2" s="1"/>
  <c r="M237" i="2"/>
  <c r="M238" i="2" s="1"/>
  <c r="M239" i="2" s="1"/>
  <c r="M240" i="2" s="1"/>
  <c r="M241" i="2" s="1"/>
  <c r="M242" i="2" s="1"/>
  <c r="M243" i="2" s="1"/>
  <c r="M244" i="2" s="1"/>
  <c r="M245" i="2" s="1"/>
  <c r="M47" i="2"/>
  <c r="M48" i="2" s="1"/>
  <c r="M4" i="2"/>
  <c r="M5" i="2" s="1"/>
  <c r="M6" i="2" s="1"/>
  <c r="M7" i="2" s="1"/>
  <c r="M8" i="2" s="1"/>
  <c r="M9" i="2" s="1"/>
  <c r="M10" i="2" s="1"/>
  <c r="M11" i="2" s="1"/>
  <c r="M12" i="2" s="1"/>
  <c r="M13" i="2" s="1"/>
  <c r="M14" i="2" s="1"/>
  <c r="M15" i="2" s="1"/>
  <c r="M16" i="2" s="1"/>
  <c r="M17" i="2" s="1"/>
  <c r="M18" i="2" s="1"/>
  <c r="M19" i="2" s="1"/>
  <c r="M20" i="2" s="1"/>
  <c r="M167" i="2"/>
  <c r="M126" i="2"/>
  <c r="M127" i="2" s="1"/>
  <c r="M128" i="2" s="1"/>
  <c r="M129" i="2" s="1"/>
  <c r="M130" i="2" s="1"/>
  <c r="M131" i="2" s="1"/>
  <c r="M132" i="2" s="1"/>
  <c r="M113" i="2"/>
  <c r="M114" i="2" s="1"/>
  <c r="M115" i="2" s="1"/>
  <c r="M116" i="2" s="1"/>
  <c r="M117" i="2" s="1"/>
  <c r="M80" i="2"/>
  <c r="M81" i="2" s="1"/>
  <c r="M82" i="2" s="1"/>
  <c r="M83" i="2" s="1"/>
  <c r="M244" i="3"/>
  <c r="M245" i="3" s="1"/>
  <c r="M246" i="3" s="1"/>
  <c r="M247" i="3" s="1"/>
  <c r="M220" i="3"/>
  <c r="M221" i="3" s="1"/>
  <c r="M222" i="3" s="1"/>
  <c r="M223" i="3" s="1"/>
  <c r="M224" i="3" s="1"/>
  <c r="M225" i="3" s="1"/>
  <c r="M196" i="3"/>
  <c r="M197" i="3" s="1"/>
  <c r="M230" i="3"/>
  <c r="M231" i="3" s="1"/>
  <c r="M182" i="3"/>
  <c r="M183" i="3" s="1"/>
  <c r="M184" i="3" s="1"/>
  <c r="M185" i="3" s="1"/>
  <c r="M186" i="3" s="1"/>
  <c r="M187" i="3" s="1"/>
  <c r="M188" i="3" s="1"/>
  <c r="M189" i="3" s="1"/>
  <c r="M190" i="3" s="1"/>
  <c r="M191" i="3" s="1"/>
  <c r="M192" i="3" s="1"/>
  <c r="M102" i="3"/>
  <c r="M17" i="3"/>
  <c r="M18" i="3" s="1"/>
  <c r="M19" i="3" s="1"/>
  <c r="M20" i="3" s="1"/>
  <c r="M21" i="3" s="1"/>
  <c r="M22" i="3" s="1"/>
  <c r="M23" i="3" s="1"/>
  <c r="M24" i="3" s="1"/>
  <c r="M25" i="3" s="1"/>
  <c r="M146" i="3"/>
  <c r="M147" i="3" s="1"/>
  <c r="M148" i="3" s="1"/>
  <c r="M149" i="3" s="1"/>
  <c r="M150" i="3" s="1"/>
  <c r="M151" i="3" s="1"/>
  <c r="M138" i="3"/>
  <c r="M139" i="3" s="1"/>
  <c r="M140" i="3" s="1"/>
  <c r="M141" i="3" s="1"/>
  <c r="M142" i="3" s="1"/>
  <c r="M143" i="3" s="1"/>
  <c r="M144" i="3" s="1"/>
  <c r="M114" i="3"/>
  <c r="M74" i="3"/>
  <c r="M75" i="3" s="1"/>
  <c r="M172" i="3"/>
  <c r="M173" i="3" s="1"/>
  <c r="M174" i="3" s="1"/>
  <c r="M175" i="3" s="1"/>
  <c r="M176" i="3" s="1"/>
  <c r="M177" i="3" s="1"/>
  <c r="M178" i="3" s="1"/>
  <c r="M179" i="3" s="1"/>
  <c r="M180" i="3" s="1"/>
  <c r="M116" i="3"/>
  <c r="M117" i="3" s="1"/>
  <c r="M118" i="3" s="1"/>
  <c r="M119" i="3" s="1"/>
  <c r="M120" i="3" s="1"/>
  <c r="M121" i="3" s="1"/>
  <c r="M100" i="3"/>
  <c r="M60" i="3"/>
  <c r="M61" i="3" s="1"/>
  <c r="M62" i="3" s="1"/>
  <c r="M63" i="3" s="1"/>
  <c r="M64" i="3" s="1"/>
  <c r="M65" i="3" s="1"/>
  <c r="M36" i="3"/>
  <c r="M37" i="3" s="1"/>
  <c r="M38" i="3" s="1"/>
  <c r="M39" i="3" s="1"/>
  <c r="M40" i="3" s="1"/>
  <c r="M41" i="3" s="1"/>
  <c r="M42" i="3" s="1"/>
  <c r="M43" i="3" s="1"/>
  <c r="M44" i="3" s="1"/>
  <c r="M45" i="3" s="1"/>
  <c r="M294" i="2"/>
  <c r="M295" i="2" s="1"/>
  <c r="M312" i="2"/>
  <c r="M313" i="2" s="1"/>
  <c r="M314" i="2" s="1"/>
  <c r="M315" i="2" s="1"/>
  <c r="M304" i="2"/>
  <c r="M305" i="2" s="1"/>
  <c r="M306" i="2" s="1"/>
  <c r="M307" i="2" s="1"/>
  <c r="M308" i="2" s="1"/>
  <c r="M309" i="2" s="1"/>
  <c r="M310" i="2" s="1"/>
  <c r="M191" i="2"/>
  <c r="M192" i="2" s="1"/>
  <c r="M193" i="2" s="1"/>
  <c r="M194" i="2" s="1"/>
  <c r="M195" i="2" s="1"/>
  <c r="M196" i="2" s="1"/>
  <c r="M226" i="2"/>
  <c r="M227" i="2" s="1"/>
  <c r="M228" i="2" s="1"/>
  <c r="M229" i="2" s="1"/>
  <c r="M218" i="2"/>
  <c r="M219" i="2" s="1"/>
  <c r="M220" i="2" s="1"/>
  <c r="M221" i="2" s="1"/>
  <c r="M222" i="2" s="1"/>
  <c r="M223" i="2" s="1"/>
  <c r="M224" i="2" s="1"/>
  <c r="M178" i="2"/>
  <c r="M179" i="2" s="1"/>
  <c r="M180" i="2" s="1"/>
  <c r="M181" i="2" s="1"/>
  <c r="M182" i="2" s="1"/>
  <c r="M183" i="2" s="1"/>
  <c r="M184" i="2" s="1"/>
  <c r="M185" i="2" s="1"/>
  <c r="M186" i="2" s="1"/>
  <c r="M187" i="2" s="1"/>
  <c r="M188" i="2" s="1"/>
  <c r="M189" i="2" s="1"/>
  <c r="M154" i="2"/>
  <c r="M155" i="2" s="1"/>
  <c r="M156" i="2" s="1"/>
  <c r="M22" i="2"/>
  <c r="M23" i="2" s="1"/>
  <c r="L261" i="1"/>
  <c r="L262" i="1" s="1"/>
  <c r="L263" i="1" s="1"/>
  <c r="L264" i="1" s="1"/>
  <c r="L265" i="1" s="1"/>
  <c r="L266" i="1" s="1"/>
  <c r="L267" i="1" s="1"/>
  <c r="L268" i="1" s="1"/>
  <c r="L269" i="1" s="1"/>
  <c r="L270" i="1" s="1"/>
  <c r="L271" i="1" s="1"/>
  <c r="L272" i="1" s="1"/>
  <c r="L253" i="1"/>
  <c r="L254" i="1" s="1"/>
  <c r="L255" i="1" s="1"/>
  <c r="L256" i="1" s="1"/>
  <c r="L257" i="1" s="1"/>
  <c r="L258" i="1" s="1"/>
  <c r="L259" i="1" s="1"/>
  <c r="L237" i="1"/>
  <c r="L238" i="1" s="1"/>
  <c r="L239" i="1" s="1"/>
  <c r="L240" i="1" s="1"/>
  <c r="L189" i="1"/>
  <c r="L190" i="1" s="1"/>
  <c r="L191" i="1" s="1"/>
  <c r="L192" i="1" s="1"/>
  <c r="L193" i="1" s="1"/>
  <c r="L89" i="1"/>
  <c r="L90" i="1" s="1"/>
  <c r="L58" i="1"/>
  <c r="L59" i="1" s="1"/>
  <c r="L60" i="1" s="1"/>
  <c r="L61" i="1" s="1"/>
  <c r="L62" i="1" s="1"/>
  <c r="L63" i="1" s="1"/>
  <c r="L157" i="1"/>
  <c r="L158" i="1" s="1"/>
  <c r="L159" i="1" s="1"/>
  <c r="L160" i="1" s="1"/>
  <c r="L161" i="1" s="1"/>
  <c r="L133" i="1"/>
  <c r="L134" i="1" s="1"/>
  <c r="L135" i="1" s="1"/>
  <c r="L136" i="1" s="1"/>
  <c r="L137" i="1" s="1"/>
  <c r="L125" i="1"/>
  <c r="L126" i="1" s="1"/>
  <c r="L109" i="1"/>
  <c r="L110" i="1" s="1"/>
  <c r="L111" i="1" s="1"/>
  <c r="L175" i="1"/>
  <c r="L176" i="1" s="1"/>
  <c r="L177" i="1" s="1"/>
  <c r="L178" i="1" s="1"/>
  <c r="L179" i="1" s="1"/>
  <c r="L180" i="1" s="1"/>
  <c r="L181" i="1" s="1"/>
  <c r="L182" i="1" s="1"/>
  <c r="L183" i="1" s="1"/>
  <c r="L184" i="1" s="1"/>
  <c r="L185" i="1" s="1"/>
  <c r="L103" i="1"/>
  <c r="L104" i="1" s="1"/>
  <c r="L105" i="1" s="1"/>
  <c r="L106" i="1" s="1"/>
  <c r="L107" i="1" s="1"/>
  <c r="L15" i="1"/>
  <c r="L16" i="1" s="1"/>
  <c r="L17" i="1" s="1"/>
  <c r="L18" i="1" s="1"/>
  <c r="L19" i="1" s="1"/>
  <c r="F163" i="7" l="1"/>
  <c r="H163" i="7" s="1"/>
  <c r="F9" i="7"/>
  <c r="H9" i="7" s="1"/>
  <c r="G276" i="4"/>
  <c r="I276" i="4" s="1"/>
  <c r="G195" i="4"/>
  <c r="I195" i="4" s="1"/>
  <c r="G177" i="4"/>
  <c r="I177" i="4" s="1"/>
  <c r="G116" i="4"/>
  <c r="I116" i="4" s="1"/>
  <c r="F290" i="4"/>
  <c r="H290" i="4" s="1"/>
  <c r="F201" i="4"/>
  <c r="H201" i="4" s="1"/>
  <c r="F96" i="4"/>
  <c r="H96" i="4" s="1"/>
  <c r="F9" i="4"/>
  <c r="H9" i="4" s="1"/>
  <c r="G258" i="2"/>
  <c r="I258" i="2" s="1"/>
  <c r="G196" i="2"/>
  <c r="I196" i="2" s="1"/>
  <c r="F301" i="2"/>
  <c r="H301" i="2" s="1"/>
  <c r="F263" i="2"/>
  <c r="H263" i="2" s="1"/>
  <c r="F223" i="2"/>
  <c r="H223" i="2" s="1"/>
  <c r="F86" i="2"/>
  <c r="H86" i="2" s="1"/>
  <c r="F76" i="2"/>
  <c r="H76" i="2" s="1"/>
  <c r="F57" i="2"/>
  <c r="H57" i="2" s="1"/>
  <c r="F11" i="2"/>
  <c r="H11" i="2" s="1"/>
  <c r="F5" i="1"/>
  <c r="H5" i="1" s="1"/>
  <c r="F62" i="1"/>
  <c r="H62" i="1" s="1"/>
  <c r="F87" i="1"/>
  <c r="H87" i="1" s="1"/>
  <c r="F184" i="1"/>
  <c r="H184" i="1" s="1"/>
  <c r="F208" i="1"/>
  <c r="H208" i="1" s="1"/>
  <c r="F251" i="1"/>
  <c r="H251" i="1" s="1"/>
</calcChain>
</file>

<file path=xl/sharedStrings.xml><?xml version="1.0" encoding="utf-8"?>
<sst xmlns="http://schemas.openxmlformats.org/spreadsheetml/2006/main" count="33502" uniqueCount="3941">
  <si>
    <t>Status</t>
  </si>
  <si>
    <t>WhereBorn</t>
  </si>
  <si>
    <t>Occupation</t>
  </si>
  <si>
    <t>Property</t>
  </si>
  <si>
    <t>No.</t>
  </si>
  <si>
    <t>Married</t>
  </si>
  <si>
    <t>Schedule</t>
  </si>
  <si>
    <t>Surname</t>
  </si>
  <si>
    <t>1st Name</t>
  </si>
  <si>
    <t>Head</t>
  </si>
  <si>
    <t>Relat'nship</t>
  </si>
  <si>
    <t>RelationNo</t>
  </si>
  <si>
    <t>Ag Labourer</t>
  </si>
  <si>
    <t>Wheelwright</t>
  </si>
  <si>
    <t>Shoemaker</t>
  </si>
  <si>
    <t>Cottager</t>
  </si>
  <si>
    <t>Carrier</t>
  </si>
  <si>
    <t>-</t>
  </si>
  <si>
    <t>Farmer</t>
  </si>
  <si>
    <t>Blacksmith</t>
  </si>
  <si>
    <t>AgeM</t>
  </si>
  <si>
    <t>AgeF</t>
  </si>
  <si>
    <t>Rectory House</t>
  </si>
  <si>
    <t>Clergyman</t>
  </si>
  <si>
    <t>(crossed out)</t>
  </si>
  <si>
    <t>(p.2)</t>
  </si>
  <si>
    <t>Schoolmaster</t>
  </si>
  <si>
    <t>(p.3)</t>
  </si>
  <si>
    <t>(p.4)</t>
  </si>
  <si>
    <t>(p.5)</t>
  </si>
  <si>
    <t>Bellman Hall</t>
  </si>
  <si>
    <t>(p.6)</t>
  </si>
  <si>
    <t>(p.7)</t>
  </si>
  <si>
    <t>(p.8)</t>
  </si>
  <si>
    <t>(p.9)</t>
  </si>
  <si>
    <t>(p.10)</t>
  </si>
  <si>
    <t>(p.11)</t>
  </si>
  <si>
    <t>Brickmaker</t>
  </si>
  <si>
    <t>Grocer</t>
  </si>
  <si>
    <t>(p.12)</t>
  </si>
  <si>
    <t>Comment</t>
  </si>
  <si>
    <t>Corbett</t>
  </si>
  <si>
    <t>Andrew</t>
  </si>
  <si>
    <t>Bett</t>
  </si>
  <si>
    <t>William</t>
  </si>
  <si>
    <t>White</t>
  </si>
  <si>
    <t>Ann</t>
  </si>
  <si>
    <t>Anthony</t>
  </si>
  <si>
    <t>Chatterton</t>
  </si>
  <si>
    <t>Chambers</t>
  </si>
  <si>
    <t>John</t>
  </si>
  <si>
    <t>Mower</t>
  </si>
  <si>
    <t>Dan</t>
  </si>
  <si>
    <t>Wattam</t>
  </si>
  <si>
    <t>Vincent</t>
  </si>
  <si>
    <t>Richard</t>
  </si>
  <si>
    <t>Dunham</t>
  </si>
  <si>
    <t>Elizabeth</t>
  </si>
  <si>
    <t>Ruben</t>
  </si>
  <si>
    <t>Pickring (sic)</t>
  </si>
  <si>
    <t>George</t>
  </si>
  <si>
    <t>Kingswood</t>
  </si>
  <si>
    <t>Grant</t>
  </si>
  <si>
    <t>Nicholas</t>
  </si>
  <si>
    <t>Wallis</t>
  </si>
  <si>
    <t>Joseph</t>
  </si>
  <si>
    <t>Clark</t>
  </si>
  <si>
    <t>Button</t>
  </si>
  <si>
    <t>Robinson</t>
  </si>
  <si>
    <t>Daniel</t>
  </si>
  <si>
    <t>Prescott</t>
  </si>
  <si>
    <t>Thomas</t>
  </si>
  <si>
    <t>Freeman</t>
  </si>
  <si>
    <t>Solomon</t>
  </si>
  <si>
    <t>True</t>
  </si>
  <si>
    <t>Hezekiah</t>
  </si>
  <si>
    <t>Brown</t>
  </si>
  <si>
    <t>Samuel</t>
  </si>
  <si>
    <t>Lacey</t>
  </si>
  <si>
    <t>Booth</t>
  </si>
  <si>
    <t>Hudson</t>
  </si>
  <si>
    <t>Brumpton</t>
  </si>
  <si>
    <t>Walker</t>
  </si>
  <si>
    <t>Thirsk</t>
  </si>
  <si>
    <t>East</t>
  </si>
  <si>
    <t>Pickwell</t>
  </si>
  <si>
    <t>Bell</t>
  </si>
  <si>
    <t>(p.1)</t>
  </si>
  <si>
    <t>Rectory</t>
  </si>
  <si>
    <t>Rector of SW</t>
  </si>
  <si>
    <t>Labourer</t>
  </si>
  <si>
    <t>Bricklayer</t>
  </si>
  <si>
    <t>Wellsmaker</t>
  </si>
  <si>
    <t>The Grange</t>
  </si>
  <si>
    <t>Cottager?</t>
  </si>
  <si>
    <t>Vermin Killer</t>
  </si>
  <si>
    <t>Walk House</t>
  </si>
  <si>
    <t>Holmes</t>
  </si>
  <si>
    <t>Edward</t>
  </si>
  <si>
    <t>Towel</t>
  </si>
  <si>
    <t>Johnson</t>
  </si>
  <si>
    <t>James</t>
  </si>
  <si>
    <t>Chapman</t>
  </si>
  <si>
    <t>Wilkinson</t>
  </si>
  <si>
    <t>Foston</t>
  </si>
  <si>
    <t>Pickring</t>
  </si>
  <si>
    <t>Freebrough</t>
  </si>
  <si>
    <t>Lacy</t>
  </si>
  <si>
    <t>Bradshaw</t>
  </si>
  <si>
    <t>Margaret</t>
  </si>
  <si>
    <t>Gandy</t>
  </si>
  <si>
    <t>Martha</t>
  </si>
  <si>
    <t>Rowson</t>
  </si>
  <si>
    <t>Robert</t>
  </si>
  <si>
    <t>Baker</t>
  </si>
  <si>
    <t>Willows</t>
  </si>
  <si>
    <t>Firth</t>
  </si>
  <si>
    <t>Killick</t>
  </si>
  <si>
    <t>Kent</t>
  </si>
  <si>
    <t>Westaby</t>
  </si>
  <si>
    <t>Flecher</t>
  </si>
  <si>
    <t>Batton</t>
  </si>
  <si>
    <t>Kirk</t>
  </si>
  <si>
    <t>Mary</t>
  </si>
  <si>
    <t>Common? Carrier</t>
  </si>
  <si>
    <t>Labourer and Sheppard</t>
  </si>
  <si>
    <t>Carpenter</t>
  </si>
  <si>
    <t>Builder</t>
  </si>
  <si>
    <t>Carpinter (Journeyman)</t>
  </si>
  <si>
    <t>Grocer (Master)</t>
  </si>
  <si>
    <t>Sawyer</t>
  </si>
  <si>
    <t>Cottager Labourer</t>
  </si>
  <si>
    <t>Mole Catcher</t>
  </si>
  <si>
    <t>Not another house</t>
  </si>
  <si>
    <t>Police Constable</t>
  </si>
  <si>
    <t>Shepherd and Wesleyan local preacher</t>
  </si>
  <si>
    <t>Plantation Labourer</t>
  </si>
  <si>
    <t>Tile Maker</t>
  </si>
  <si>
    <t>Foreman in a Brickyard</t>
  </si>
  <si>
    <t>Cottager of the ?</t>
  </si>
  <si>
    <t>Dealer in Swine</t>
  </si>
  <si>
    <t>Tailor</t>
  </si>
  <si>
    <t>Lady’s maid</t>
  </si>
  <si>
    <t>Agricultural Foreman</t>
  </si>
  <si>
    <t>Carter</t>
  </si>
  <si>
    <t>Mill House</t>
  </si>
  <si>
    <t>Miller</t>
  </si>
  <si>
    <t>Shepherd &amp; Foreman</t>
  </si>
  <si>
    <t>Christopher</t>
  </si>
  <si>
    <t>Rawson</t>
  </si>
  <si>
    <t>Gray</t>
  </si>
  <si>
    <t>Hobson</t>
  </si>
  <si>
    <t>Butler</t>
  </si>
  <si>
    <t>Baldock</t>
  </si>
  <si>
    <t>Adlard</t>
  </si>
  <si>
    <t>Cordy</t>
  </si>
  <si>
    <t>Pickering</t>
  </si>
  <si>
    <t>Charlie</t>
  </si>
  <si>
    <t>Prescot</t>
  </si>
  <si>
    <t>Willis</t>
  </si>
  <si>
    <t>Townhill</t>
  </si>
  <si>
    <t>Freeborough</t>
  </si>
  <si>
    <t>Atkin</t>
  </si>
  <si>
    <t>Susan</t>
  </si>
  <si>
    <t>Howsham</t>
  </si>
  <si>
    <t>Hildred</t>
  </si>
  <si>
    <t>Levi</t>
  </si>
  <si>
    <t>Henry</t>
  </si>
  <si>
    <t>Shephard</t>
  </si>
  <si>
    <t>Sarah</t>
  </si>
  <si>
    <t>Sanderson</t>
  </si>
  <si>
    <t>Cotton</t>
  </si>
  <si>
    <t>Marian</t>
  </si>
  <si>
    <t>Dawson</t>
  </si>
  <si>
    <t>Edwin</t>
  </si>
  <si>
    <t>Annah</t>
  </si>
  <si>
    <t>Farm Bailiff</t>
  </si>
  <si>
    <t>Inspector of Underdrains</t>
  </si>
  <si>
    <t>Brickyard Labourer</t>
  </si>
  <si>
    <t>Brick Manufacturer</t>
  </si>
  <si>
    <t>Schoolmaster &amp; Parish Clark</t>
  </si>
  <si>
    <t>Police Officer</t>
  </si>
  <si>
    <t>Ratcatcher</t>
  </si>
  <si>
    <t>Empty</t>
  </si>
  <si>
    <t>Groom</t>
  </si>
  <si>
    <t>Shepherd</t>
  </si>
  <si>
    <t>Waggoner</t>
  </si>
  <si>
    <t>Manor House</t>
  </si>
  <si>
    <t>Grocer &amp; Draper</t>
  </si>
  <si>
    <t>Post Master</t>
  </si>
  <si>
    <t>Left out earlier</t>
  </si>
  <si>
    <t>Cooper</t>
  </si>
  <si>
    <t>Charles</t>
  </si>
  <si>
    <t>Foster</t>
  </si>
  <si>
    <t>Lewis</t>
  </si>
  <si>
    <t>Fletcher</t>
  </si>
  <si>
    <t>Portas</t>
  </si>
  <si>
    <t>Walters</t>
  </si>
  <si>
    <t>Fanthorpe</t>
  </si>
  <si>
    <t>Peter</t>
  </si>
  <si>
    <t>Rebecca</t>
  </si>
  <si>
    <t>Hannah</t>
  </si>
  <si>
    <t>Taylor</t>
  </si>
  <si>
    <t>Candy</t>
  </si>
  <si>
    <t>Coppin</t>
  </si>
  <si>
    <t>Gibson</t>
  </si>
  <si>
    <t>Smithsons</t>
  </si>
  <si>
    <t>Shaw</t>
  </si>
  <si>
    <t>Frank</t>
  </si>
  <si>
    <t>Hobbins</t>
  </si>
  <si>
    <t>Woolley</t>
  </si>
  <si>
    <t>Toynton</t>
  </si>
  <si>
    <t>Crow</t>
  </si>
  <si>
    <t>Hoodless</t>
  </si>
  <si>
    <t>Goy</t>
  </si>
  <si>
    <t>Godfrey</t>
  </si>
  <si>
    <t>Cordey</t>
  </si>
  <si>
    <t>Cow Keeper</t>
  </si>
  <si>
    <t>Farmer’s widow</t>
  </si>
  <si>
    <t>Railway Signalman</t>
  </si>
  <si>
    <t>General Labourer</t>
  </si>
  <si>
    <t>Tho Shop</t>
  </si>
  <si>
    <t>Tho School</t>
  </si>
  <si>
    <t>School Mistress</t>
  </si>
  <si>
    <t>Tho Rectory</t>
  </si>
  <si>
    <t>Blacksmith’s Shop</t>
  </si>
  <si>
    <t>Coal Loader</t>
  </si>
  <si>
    <t>Annuitant</t>
  </si>
  <si>
    <t>Post Office</t>
  </si>
  <si>
    <t>Sub Postmaster</t>
  </si>
  <si>
    <t>Groom &amp; Gardener</t>
  </si>
  <si>
    <t>Nurse</t>
  </si>
  <si>
    <t>White House</t>
  </si>
  <si>
    <t xml:space="preserve"> </t>
  </si>
  <si>
    <t>Farm Labourer</t>
  </si>
  <si>
    <t>The Station</t>
  </si>
  <si>
    <t>Railway Station Master</t>
  </si>
  <si>
    <t>Brickyard</t>
  </si>
  <si>
    <t>Brickmaker (Master)</t>
  </si>
  <si>
    <t>St Martin’s</t>
  </si>
  <si>
    <t>Chapel</t>
  </si>
  <si>
    <t>House as 108</t>
  </si>
  <si>
    <t>Formerly Licensed Hawker</t>
  </si>
  <si>
    <t>Wheelwright’s shop</t>
  </si>
  <si>
    <t>Wheelwright (Master)</t>
  </si>
  <si>
    <t>Shoemaker’s Shop</t>
  </si>
  <si>
    <t>Shoemaker (Master)</t>
  </si>
  <si>
    <t>Farm Servant</t>
  </si>
  <si>
    <t>Builder &amp; Cottager</t>
  </si>
  <si>
    <t>Bricklayer (Master)</t>
  </si>
  <si>
    <t>The Mill</t>
  </si>
  <si>
    <t>Corn Miller</t>
  </si>
  <si>
    <t>Top Walk House</t>
  </si>
  <si>
    <t>The Walk</t>
  </si>
  <si>
    <t>Old Belmont</t>
  </si>
  <si>
    <t>The Poplars</t>
  </si>
  <si>
    <t>Bruse</t>
  </si>
  <si>
    <t>Abraham</t>
  </si>
  <si>
    <t>York</t>
  </si>
  <si>
    <t>Haucer</t>
  </si>
  <si>
    <t>Horsewood</t>
  </si>
  <si>
    <t>Arnold</t>
  </si>
  <si>
    <t>Walter</t>
  </si>
  <si>
    <t>Fanny</t>
  </si>
  <si>
    <t>Maingay</t>
  </si>
  <si>
    <t>Greenwood</t>
  </si>
  <si>
    <t>Smithson</t>
  </si>
  <si>
    <t>Betts</t>
  </si>
  <si>
    <t>Maltby</t>
  </si>
  <si>
    <t>Amos</t>
  </si>
  <si>
    <t>Smith</t>
  </si>
  <si>
    <t>Parker</t>
  </si>
  <si>
    <t>Brockelbank</t>
  </si>
  <si>
    <t>Methodist</t>
  </si>
  <si>
    <t>Free</t>
  </si>
  <si>
    <t>Wesleyan</t>
  </si>
  <si>
    <t>David</t>
  </si>
  <si>
    <t>Rhodes</t>
  </si>
  <si>
    <t>Titley</t>
  </si>
  <si>
    <t>Young</t>
  </si>
  <si>
    <t>Desgorges</t>
  </si>
  <si>
    <t>Malarn</t>
  </si>
  <si>
    <t>Hoodlass</t>
  </si>
  <si>
    <t>Drakes</t>
  </si>
  <si>
    <t>Cox</t>
  </si>
  <si>
    <t>Vicars</t>
  </si>
  <si>
    <t>Harrison</t>
  </si>
  <si>
    <t>Riggall</t>
  </si>
  <si>
    <t>Hall</t>
  </si>
  <si>
    <t>Frederick</t>
  </si>
  <si>
    <t>Day</t>
  </si>
  <si>
    <t>Howram</t>
  </si>
  <si>
    <t>Tyson</t>
  </si>
  <si>
    <t>Wilson</t>
  </si>
  <si>
    <t>Top Walk</t>
  </si>
  <si>
    <t>Waggoner Horse</t>
  </si>
  <si>
    <t>Louth Road</t>
  </si>
  <si>
    <t>Farm Foreman</t>
  </si>
  <si>
    <t>On the Parish</t>
  </si>
  <si>
    <t>Hainton Road</t>
  </si>
  <si>
    <t>In the Village</t>
  </si>
  <si>
    <t>Railway Porter</t>
  </si>
  <si>
    <t>The Shop</t>
  </si>
  <si>
    <t>Coal Seller</t>
  </si>
  <si>
    <t>The School</t>
  </si>
  <si>
    <t>Wood Labourer Woodman</t>
  </si>
  <si>
    <t>Rose Cottage</t>
  </si>
  <si>
    <t>Gardener</t>
  </si>
  <si>
    <t>Village</t>
  </si>
  <si>
    <t>The Rectory</t>
  </si>
  <si>
    <t>Coachman Groom</t>
  </si>
  <si>
    <t>Church St</t>
  </si>
  <si>
    <t>Barkwith Road</t>
  </si>
  <si>
    <t>Dressmaker</t>
  </si>
  <si>
    <t>Ag Cottager</t>
  </si>
  <si>
    <t>Barkwith Rd</t>
  </si>
  <si>
    <t>GNR Station</t>
  </si>
  <si>
    <t>Farm House</t>
  </si>
  <si>
    <t>Station Road</t>
  </si>
  <si>
    <t>Woodman Labourer</t>
  </si>
  <si>
    <t>Railway Platelayer</t>
  </si>
  <si>
    <t>Rooms</t>
  </si>
  <si>
    <t>Bradley</t>
  </si>
  <si>
    <t>Lusby</t>
  </si>
  <si>
    <t>Fred</t>
  </si>
  <si>
    <t>Coupland</t>
  </si>
  <si>
    <t>Tom</t>
  </si>
  <si>
    <t>Pikesley</t>
  </si>
  <si>
    <t>Green</t>
  </si>
  <si>
    <t>Godfry</t>
  </si>
  <si>
    <t>Rushby</t>
  </si>
  <si>
    <t>Farnsworth</t>
  </si>
  <si>
    <t>Todd</t>
  </si>
  <si>
    <t>Ephraim</t>
  </si>
  <si>
    <t>Radley</t>
  </si>
  <si>
    <t>Betsy</t>
  </si>
  <si>
    <t>Mark</t>
  </si>
  <si>
    <t>Freeboro’</t>
  </si>
  <si>
    <t>Jane</t>
  </si>
  <si>
    <t>Marsh</t>
  </si>
  <si>
    <t>Bartholomew</t>
  </si>
  <si>
    <t>Dobson</t>
  </si>
  <si>
    <t>Batchelor</t>
  </si>
  <si>
    <t>Burman</t>
  </si>
  <si>
    <t>Edmond</t>
  </si>
  <si>
    <t>Eliza</t>
  </si>
  <si>
    <t>Farm Waggoner</t>
  </si>
  <si>
    <t>Carpenter on Estate</t>
  </si>
  <si>
    <t>Farmer &amp; Sewing Machine Dealer</t>
  </si>
  <si>
    <t>Living on own means</t>
  </si>
  <si>
    <t>Woodman</t>
  </si>
  <si>
    <t>Agricultural Labourer</t>
  </si>
  <si>
    <t>Something Grocer</t>
  </si>
  <si>
    <t>Village School</t>
  </si>
  <si>
    <t>Farmhouse</t>
  </si>
  <si>
    <t>In the village</t>
  </si>
  <si>
    <t>Donington</t>
  </si>
  <si>
    <t>On the parish</t>
  </si>
  <si>
    <t>Railway Stationmaster</t>
  </si>
  <si>
    <t>Clergyman C of E</t>
  </si>
  <si>
    <t>Church Lane</t>
  </si>
  <si>
    <t>St Martin’s Church</t>
  </si>
  <si>
    <t>Churchyard House</t>
  </si>
  <si>
    <t>Joiner/wheelwright</t>
  </si>
  <si>
    <t>Bootmaker</t>
  </si>
  <si>
    <t>Wesleyan Chapel</t>
  </si>
  <si>
    <t>Free Methodist Chapel</t>
  </si>
  <si>
    <t>Rectory Farm</t>
  </si>
  <si>
    <t>The Mill House</t>
  </si>
  <si>
    <t>Poplar Farm</t>
  </si>
  <si>
    <t>George Houghton</t>
  </si>
  <si>
    <t>Donington Rd</t>
  </si>
  <si>
    <t>Top Farm</t>
  </si>
  <si>
    <t>Top Walk Farm</t>
  </si>
  <si>
    <t>Garthman</t>
  </si>
  <si>
    <t>Donington Road</t>
  </si>
  <si>
    <t>Raithby</t>
  </si>
  <si>
    <t>Allen</t>
  </si>
  <si>
    <t>Stamp</t>
  </si>
  <si>
    <t>Corby</t>
  </si>
  <si>
    <t>Anderson</t>
  </si>
  <si>
    <t>Barnwell</t>
  </si>
  <si>
    <t>Spicksley</t>
  </si>
  <si>
    <t>Batchlor</t>
  </si>
  <si>
    <t>Coulson</t>
  </si>
  <si>
    <t>Alfred</t>
  </si>
  <si>
    <t>Arthur</t>
  </si>
  <si>
    <t>Newell</t>
  </si>
  <si>
    <t>Frankish</t>
  </si>
  <si>
    <t>Batt</t>
  </si>
  <si>
    <t>Frances</t>
  </si>
  <si>
    <t>Charlotte</t>
  </si>
  <si>
    <t>Houghton</t>
  </si>
  <si>
    <t>Raine</t>
  </si>
  <si>
    <t>Philipson</t>
  </si>
  <si>
    <t>Groves</t>
  </si>
  <si>
    <t>Davy</t>
  </si>
  <si>
    <t>Wife</t>
  </si>
  <si>
    <t>Aby, Lincs</t>
  </si>
  <si>
    <t>Lucy</t>
  </si>
  <si>
    <t>Daughter</t>
  </si>
  <si>
    <t>Single</t>
  </si>
  <si>
    <t>Barrand</t>
  </si>
  <si>
    <t>Beatrice A</t>
  </si>
  <si>
    <t>Granddaughter</t>
  </si>
  <si>
    <t>Ward</t>
  </si>
  <si>
    <t>John William</t>
  </si>
  <si>
    <t>Fulstow, Lincs</t>
  </si>
  <si>
    <t>Alfred H</t>
  </si>
  <si>
    <t>Son</t>
  </si>
  <si>
    <t>Charles E</t>
  </si>
  <si>
    <t>Vacant</t>
  </si>
  <si>
    <t>John M</t>
  </si>
  <si>
    <t>Georgina</t>
  </si>
  <si>
    <t>Dyke, Lincoln</t>
  </si>
  <si>
    <t>Ruckland, Lincs</t>
  </si>
  <si>
    <t>Gerald G</t>
  </si>
  <si>
    <t>John W H</t>
  </si>
  <si>
    <t>Mildred G</t>
  </si>
  <si>
    <t>Walter G</t>
  </si>
  <si>
    <t>Stepson</t>
  </si>
  <si>
    <t>Farmer's Son</t>
  </si>
  <si>
    <t>Servant</t>
  </si>
  <si>
    <t>General Servant</t>
  </si>
  <si>
    <t>Stones</t>
  </si>
  <si>
    <t>Mary A</t>
  </si>
  <si>
    <t>Sister</t>
  </si>
  <si>
    <t>Widow</t>
  </si>
  <si>
    <t>Nurse (Domestic)</t>
  </si>
  <si>
    <t>Labourer in the Woods</t>
  </si>
  <si>
    <t>Emma</t>
  </si>
  <si>
    <t>Minnie</t>
  </si>
  <si>
    <t>Miloley Lincs</t>
  </si>
  <si>
    <t>Gadney A</t>
  </si>
  <si>
    <t>Ada</t>
  </si>
  <si>
    <t>Housekeeper</t>
  </si>
  <si>
    <t>Nelly</t>
  </si>
  <si>
    <t>Niece</t>
  </si>
  <si>
    <t>Harriett</t>
  </si>
  <si>
    <t>Annie</t>
  </si>
  <si>
    <t>Scotland</t>
  </si>
  <si>
    <t>William H</t>
  </si>
  <si>
    <t>Sudbrook Lincs</t>
  </si>
  <si>
    <t>Royal Mail Postman</t>
  </si>
  <si>
    <t>Enoch</t>
  </si>
  <si>
    <t>Lincoln</t>
  </si>
  <si>
    <t>Nephew</t>
  </si>
  <si>
    <t>Ellen</t>
  </si>
  <si>
    <t>Charles W</t>
  </si>
  <si>
    <t>Avby, Lincs</t>
  </si>
  <si>
    <t>Walesby, Lincs</t>
  </si>
  <si>
    <t>North Wales</t>
  </si>
  <si>
    <t>Stainton, Lincs</t>
  </si>
  <si>
    <t>Edith M</t>
  </si>
  <si>
    <t>John G</t>
  </si>
  <si>
    <t>William J</t>
  </si>
  <si>
    <t>Gladys</t>
  </si>
  <si>
    <t>Hermon L</t>
  </si>
  <si>
    <t>Louth, Lincs</t>
  </si>
  <si>
    <t>??</t>
  </si>
  <si>
    <t>Ashby, Lincs</t>
  </si>
  <si>
    <t xml:space="preserve">Ann  </t>
  </si>
  <si>
    <t>Reepham, Lincs</t>
  </si>
  <si>
    <t>Rose</t>
  </si>
  <si>
    <t>Visitor</t>
  </si>
  <si>
    <t>Nora</t>
  </si>
  <si>
    <t>Tilly</t>
  </si>
  <si>
    <t xml:space="preserve">Elizabeth </t>
  </si>
  <si>
    <t>Florence</t>
  </si>
  <si>
    <t>Rose E</t>
  </si>
  <si>
    <t>Chilvers Warwick</t>
  </si>
  <si>
    <t>Matilda</t>
  </si>
  <si>
    <t>John E</t>
  </si>
  <si>
    <t>Gt Grimsby, Lincs</t>
  </si>
  <si>
    <t>Herbert</t>
  </si>
  <si>
    <t>Caroline</t>
  </si>
  <si>
    <t>Heardale, Northumberland</t>
  </si>
  <si>
    <t>John W</t>
  </si>
  <si>
    <t>Uncle</t>
  </si>
  <si>
    <t>Claire B</t>
  </si>
  <si>
    <t>London</t>
  </si>
  <si>
    <t>Sarah E</t>
  </si>
  <si>
    <t>John F</t>
  </si>
  <si>
    <t>Bag Enderby Lincs</t>
  </si>
  <si>
    <t>Belchford, Lincs</t>
  </si>
  <si>
    <t>Bertie</t>
  </si>
  <si>
    <t>Wood Labourer</t>
  </si>
  <si>
    <t>Ravina?</t>
  </si>
  <si>
    <t>Lewes, Sussex</t>
  </si>
  <si>
    <t>Cecil</t>
  </si>
  <si>
    <t>Withcall, Lincs</t>
  </si>
  <si>
    <t>PhoebeLV</t>
  </si>
  <si>
    <t>Margaret H</t>
  </si>
  <si>
    <t>Olive</t>
  </si>
  <si>
    <t>Tripp</t>
  </si>
  <si>
    <t>Agnes E</t>
  </si>
  <si>
    <t>Martin</t>
  </si>
  <si>
    <t>Sarah G</t>
  </si>
  <si>
    <t>Susan A</t>
  </si>
  <si>
    <t>Snafield, Lincs</t>
  </si>
  <si>
    <t>Housemaid Domestic</t>
  </si>
  <si>
    <t>Grace M</t>
  </si>
  <si>
    <t>Widower</t>
  </si>
  <si>
    <t>Alice</t>
  </si>
  <si>
    <t>Housekeeper Domestic</t>
  </si>
  <si>
    <t>St Martin's Church</t>
  </si>
  <si>
    <t>Goodwin</t>
  </si>
  <si>
    <t>Fredrick W</t>
  </si>
  <si>
    <t>Spalding, Lincs</t>
  </si>
  <si>
    <t>Rosetta</t>
  </si>
  <si>
    <t>Godd</t>
  </si>
  <si>
    <t>Nottingham</t>
  </si>
  <si>
    <t>Irby, Lincs</t>
  </si>
  <si>
    <t>Servant Housemaid</t>
  </si>
  <si>
    <t>Lizzie</t>
  </si>
  <si>
    <t xml:space="preserve">Edmund G </t>
  </si>
  <si>
    <t>Grandson</t>
  </si>
  <si>
    <t>Covenham, Lincs</t>
  </si>
  <si>
    <t>Evelyn M</t>
  </si>
  <si>
    <t>Birth</t>
  </si>
  <si>
    <t>George A</t>
  </si>
  <si>
    <t>Sarah V</t>
  </si>
  <si>
    <t>George E</t>
  </si>
  <si>
    <t>Sixhills, Lincs</t>
  </si>
  <si>
    <t xml:space="preserve">Wragby, Lincs </t>
  </si>
  <si>
    <t>Boarder</t>
  </si>
  <si>
    <t>Babington</t>
  </si>
  <si>
    <t>M E</t>
  </si>
  <si>
    <t>Kettleboro</t>
  </si>
  <si>
    <t>C E</t>
  </si>
  <si>
    <t>North Willingham</t>
  </si>
  <si>
    <t>Hunt</t>
  </si>
  <si>
    <t>Middle Rasen, Lincs</t>
  </si>
  <si>
    <t>Alice E</t>
  </si>
  <si>
    <t>Hatcliffe, Lincs</t>
  </si>
  <si>
    <t>Herbert N</t>
  </si>
  <si>
    <t>Saltfleetby, Lincs</t>
  </si>
  <si>
    <t>Earnest A</t>
  </si>
  <si>
    <t>Saltfleetby-all-Saints, Lincs</t>
  </si>
  <si>
    <t>Charles H</t>
  </si>
  <si>
    <t>Cecil W</t>
  </si>
  <si>
    <t>Plumtree</t>
  </si>
  <si>
    <t>General Servant (Domestic)</t>
  </si>
  <si>
    <t>Tucker</t>
  </si>
  <si>
    <t>Marry</t>
  </si>
  <si>
    <t>Ethel M</t>
  </si>
  <si>
    <t>Gertrude B</t>
  </si>
  <si>
    <t>Florence M</t>
  </si>
  <si>
    <t>Lucie</t>
  </si>
  <si>
    <t>Legbourne, Lincs</t>
  </si>
  <si>
    <t>Agnes</t>
  </si>
  <si>
    <t>Hainton, Lincs</t>
  </si>
  <si>
    <t>Louisa</t>
  </si>
  <si>
    <t>George William</t>
  </si>
  <si>
    <t>Mary G</t>
  </si>
  <si>
    <t>Alconbury, Hants</t>
  </si>
  <si>
    <t>James C</t>
  </si>
  <si>
    <t>Great Carlton, Lincs</t>
  </si>
  <si>
    <t>Haugham, Lincs</t>
  </si>
  <si>
    <t>Henry A</t>
  </si>
  <si>
    <t>James E</t>
  </si>
  <si>
    <t>Binbrook, Lincs</t>
  </si>
  <si>
    <t>Agricultural Waggoner</t>
  </si>
  <si>
    <t>Charles N</t>
  </si>
  <si>
    <t>Legsby, Lincs</t>
  </si>
  <si>
    <t>Worlaby, Lincs</t>
  </si>
  <si>
    <t>C M</t>
  </si>
  <si>
    <t>Tharratt</t>
  </si>
  <si>
    <t>George T</t>
  </si>
  <si>
    <t>Tealby, Lincs</t>
  </si>
  <si>
    <t>Jane L</t>
  </si>
  <si>
    <t>Gainsborough, Lincs</t>
  </si>
  <si>
    <t>Ellen N</t>
  </si>
  <si>
    <t>Daughter-in-law</t>
  </si>
  <si>
    <t>Beall</t>
  </si>
  <si>
    <t>Pupil</t>
  </si>
  <si>
    <t>Cambridge, Cambs</t>
  </si>
  <si>
    <t>Massingham</t>
  </si>
  <si>
    <t>Florence E</t>
  </si>
  <si>
    <t>Struby, Lincs</t>
  </si>
  <si>
    <t>Louise</t>
  </si>
  <si>
    <t>Newbold, Lincs</t>
  </si>
  <si>
    <t>Miller's Carter</t>
  </si>
  <si>
    <t>Nurrish</t>
  </si>
  <si>
    <t>Northampton</t>
  </si>
  <si>
    <t>Annie E</t>
  </si>
  <si>
    <t>Grimoldby, Lincs</t>
  </si>
  <si>
    <t>George W</t>
  </si>
  <si>
    <t>Cotes North</t>
  </si>
  <si>
    <t>Lambard</t>
  </si>
  <si>
    <t>Joseph N</t>
  </si>
  <si>
    <t>Marguaritta</t>
  </si>
  <si>
    <t>Clayton</t>
  </si>
  <si>
    <t>John W L</t>
  </si>
  <si>
    <t>Little Cawthorpe</t>
  </si>
  <si>
    <t>Great Tay, Essex</t>
  </si>
  <si>
    <t>Salome</t>
  </si>
  <si>
    <t>Jane A</t>
  </si>
  <si>
    <t>North Thoresby, Lincs</t>
  </si>
  <si>
    <t>Boxer</t>
  </si>
  <si>
    <t>Thomas N</t>
  </si>
  <si>
    <t>West Rasen, Lincs</t>
  </si>
  <si>
    <t>John T</t>
  </si>
  <si>
    <t>Ludford, Lincs</t>
  </si>
  <si>
    <t>Annie L</t>
  </si>
  <si>
    <t>Robert H</t>
  </si>
  <si>
    <t>Rossington</t>
  </si>
  <si>
    <t>Sarah A</t>
  </si>
  <si>
    <t>Carburton, Notts</t>
  </si>
  <si>
    <t>Fanny M</t>
  </si>
  <si>
    <t>Kings Cliffe, Northants</t>
  </si>
  <si>
    <t>Hulson</t>
  </si>
  <si>
    <t>Hundleby, Lincs</t>
  </si>
  <si>
    <t>Fiskerton, Lincs</t>
  </si>
  <si>
    <t>Lucy A</t>
  </si>
  <si>
    <t>Mary J</t>
  </si>
  <si>
    <t>Rothwell, Lincs</t>
  </si>
  <si>
    <t>Hugh</t>
  </si>
  <si>
    <t>Domestic help</t>
  </si>
  <si>
    <t>Kinny</t>
  </si>
  <si>
    <t>Ireland</t>
  </si>
  <si>
    <t>Mary I</t>
  </si>
  <si>
    <t>Conisholme, Lincs</t>
  </si>
  <si>
    <t>William T</t>
  </si>
  <si>
    <t>Ranby, Lincs</t>
  </si>
  <si>
    <t>Belmont, Lincs</t>
  </si>
  <si>
    <t>Marsh Chapel, Lincs</t>
  </si>
  <si>
    <t>Brackenborough, Lincs</t>
  </si>
  <si>
    <t xml:space="preserve">Edith  </t>
  </si>
  <si>
    <t>Mborn</t>
  </si>
  <si>
    <t>Fborn</t>
  </si>
  <si>
    <t>N</t>
  </si>
  <si>
    <t>Y</t>
  </si>
  <si>
    <t>Blanche</t>
  </si>
  <si>
    <t>Scott</t>
  </si>
  <si>
    <t>Mary Ann</t>
  </si>
  <si>
    <t>Mounton</t>
  </si>
  <si>
    <t>Fallowfield</t>
  </si>
  <si>
    <t xml:space="preserve">Mary  </t>
  </si>
  <si>
    <t>Bata</t>
  </si>
  <si>
    <t xml:space="preserve">Eliza </t>
  </si>
  <si>
    <t>Draper</t>
  </si>
  <si>
    <t>Jackson</t>
  </si>
  <si>
    <t>Braithwaite</t>
  </si>
  <si>
    <t>Jamie</t>
  </si>
  <si>
    <t>Faulkner</t>
  </si>
  <si>
    <t>Bonton</t>
  </si>
  <si>
    <t>Alice Ward</t>
  </si>
  <si>
    <t>Blackbourn</t>
  </si>
  <si>
    <t>Freshney</t>
  </si>
  <si>
    <t>Frith</t>
  </si>
  <si>
    <t>Marshall</t>
  </si>
  <si>
    <t>Milborn</t>
  </si>
  <si>
    <t>Thomas M</t>
  </si>
  <si>
    <t>Betsey</t>
  </si>
  <si>
    <t>Maddison</t>
  </si>
  <si>
    <t>Hamand</t>
  </si>
  <si>
    <t>Willey</t>
  </si>
  <si>
    <t>Thompson</t>
  </si>
  <si>
    <t>John Frewton</t>
  </si>
  <si>
    <t>Ruth</t>
  </si>
  <si>
    <t>Bean</t>
  </si>
  <si>
    <t>Jev</t>
  </si>
  <si>
    <t>Broxam</t>
  </si>
  <si>
    <t>Fox</t>
  </si>
  <si>
    <t>Mariah</t>
  </si>
  <si>
    <t>Overton</t>
  </si>
  <si>
    <t>Maria</t>
  </si>
  <si>
    <t>Orton</t>
  </si>
  <si>
    <t>Susanah</t>
  </si>
  <si>
    <t>Harriet</t>
  </si>
  <si>
    <t>Maurice</t>
  </si>
  <si>
    <t>Tomas Dixon</t>
  </si>
  <si>
    <t>Rachel</t>
  </si>
  <si>
    <t>Tasker</t>
  </si>
  <si>
    <t>Browning</t>
  </si>
  <si>
    <t>Elinor</t>
  </si>
  <si>
    <t>Sargant</t>
  </si>
  <si>
    <t>Allbourne</t>
  </si>
  <si>
    <t>Bellamy</t>
  </si>
  <si>
    <t>Troffard</t>
  </si>
  <si>
    <t>Mor</t>
  </si>
  <si>
    <t>Jacob</t>
  </si>
  <si>
    <t xml:space="preserve">Butt </t>
  </si>
  <si>
    <t>Thanet</t>
  </si>
  <si>
    <t>Barker</t>
  </si>
  <si>
    <t>Sophia</t>
  </si>
  <si>
    <t>More</t>
  </si>
  <si>
    <t>No (I)</t>
  </si>
  <si>
    <t>Hillendon, Mddx</t>
  </si>
  <si>
    <t>Heston, North'land</t>
  </si>
  <si>
    <t>Clergyman's wife</t>
  </si>
  <si>
    <t>Scholar at home</t>
  </si>
  <si>
    <t xml:space="preserve">Walter Andrew </t>
  </si>
  <si>
    <t>Frank Vincent</t>
  </si>
  <si>
    <t>Nicholas Wm</t>
  </si>
  <si>
    <t>Matthew Ridley</t>
  </si>
  <si>
    <t>Thorpe</t>
  </si>
  <si>
    <t>Dexton</t>
  </si>
  <si>
    <t>Cook</t>
  </si>
  <si>
    <t>Anne</t>
  </si>
  <si>
    <t>Ruddock</t>
  </si>
  <si>
    <t>Susannah</t>
  </si>
  <si>
    <t>Labourer's wife</t>
  </si>
  <si>
    <t>Leon</t>
  </si>
  <si>
    <t>Lodger</t>
  </si>
  <si>
    <t>Jedse ?</t>
  </si>
  <si>
    <t>Helen Elizabeth</t>
  </si>
  <si>
    <t>Fisher</t>
  </si>
  <si>
    <t xml:space="preserve">Matthew  </t>
  </si>
  <si>
    <t>Catherine</t>
  </si>
  <si>
    <t>Couch</t>
  </si>
  <si>
    <t>Jonathan</t>
  </si>
  <si>
    <t>House Servant</t>
  </si>
  <si>
    <t>Barnsley? Yorks</t>
  </si>
  <si>
    <t>Leeds, Yorks</t>
  </si>
  <si>
    <t>Scarborough</t>
  </si>
  <si>
    <t>Wragby, Lincs</t>
  </si>
  <si>
    <t>Birmingham</t>
  </si>
  <si>
    <t>Lathes? Harden</t>
  </si>
  <si>
    <t>Bardney, Lincs</t>
  </si>
  <si>
    <t>Madenhall? Lincs</t>
  </si>
  <si>
    <t>Tathwell, Lincs</t>
  </si>
  <si>
    <t>Bucknall, Lincs</t>
  </si>
  <si>
    <t>Faldingworth, Lincs</t>
  </si>
  <si>
    <t>Market Rasen, Lincs</t>
  </si>
  <si>
    <t>Linwood, Lincs</t>
  </si>
  <si>
    <t>Atcombe, Lincs</t>
  </si>
  <si>
    <t>Burgh, Lincs</t>
  </si>
  <si>
    <t>Goulsby, Lincs</t>
  </si>
  <si>
    <t>Judith</t>
  </si>
  <si>
    <t>Dixon</t>
  </si>
  <si>
    <t>Langton, Lincs</t>
  </si>
  <si>
    <t>Benniworth, Lincs</t>
  </si>
  <si>
    <t>Girsby, Lincs</t>
  </si>
  <si>
    <t>Goltho, Lincs</t>
  </si>
  <si>
    <t>William George</t>
  </si>
  <si>
    <t xml:space="preserve">Martha </t>
  </si>
  <si>
    <t>Allbones</t>
  </si>
  <si>
    <t>Fielding</t>
  </si>
  <si>
    <t>Kirkby Bane, Lincs</t>
  </si>
  <si>
    <t>Warmsgate, Lincs</t>
  </si>
  <si>
    <t>Bracksome? Lincs</t>
  </si>
  <si>
    <t>Drury</t>
  </si>
  <si>
    <t>Bonnet</t>
  </si>
  <si>
    <t>Coates</t>
  </si>
  <si>
    <t>Stubby, Lincs</t>
  </si>
  <si>
    <t>Holton, Lincs</t>
  </si>
  <si>
    <t>Trew</t>
  </si>
  <si>
    <t xml:space="preserve">Susanna </t>
  </si>
  <si>
    <t>Sotby? Lincs</t>
  </si>
  <si>
    <t>Panton, Lincs</t>
  </si>
  <si>
    <t>Stenigot, Lincs</t>
  </si>
  <si>
    <t>Rebben</t>
  </si>
  <si>
    <t>Sarah Elizabeth</t>
  </si>
  <si>
    <t>Martha Hester</t>
  </si>
  <si>
    <t>Baumber, Lincs</t>
  </si>
  <si>
    <t>?. Ireland</t>
  </si>
  <si>
    <t>Labourer's daughter</t>
  </si>
  <si>
    <t>Blacksmith's wife</t>
  </si>
  <si>
    <t>Thomas Dixon</t>
  </si>
  <si>
    <t>Unmarried</t>
  </si>
  <si>
    <t>Grantham</t>
  </si>
  <si>
    <t>Margret</t>
  </si>
  <si>
    <t>Buckthorpe, Lincs</t>
  </si>
  <si>
    <t>Sammuel</t>
  </si>
  <si>
    <t xml:space="preserve">Charlot </t>
  </si>
  <si>
    <t>Son-in-law</t>
  </si>
  <si>
    <t>Farmer's wife</t>
  </si>
  <si>
    <t xml:space="preserve">Scholar  </t>
  </si>
  <si>
    <t>Chapel Hill, Lincs</t>
  </si>
  <si>
    <t>Holton Beckering</t>
  </si>
  <si>
    <t>Vermin Killer's wife</t>
  </si>
  <si>
    <t>Slop? Maker</t>
  </si>
  <si>
    <t>Miller and baker</t>
  </si>
  <si>
    <t>Rebeca</t>
  </si>
  <si>
    <t>Moses</t>
  </si>
  <si>
    <t>Hamringham? Lincs</t>
  </si>
  <si>
    <t>Hasterby, Lincs</t>
  </si>
  <si>
    <t>Labourer's grandson</t>
  </si>
  <si>
    <t>Labourer's granddaughter</t>
  </si>
  <si>
    <t>Louth</t>
  </si>
  <si>
    <t>Hanah</t>
  </si>
  <si>
    <t>Carrier's wife</t>
  </si>
  <si>
    <t>Scholar</t>
  </si>
  <si>
    <t>Whattam</t>
  </si>
  <si>
    <t>Maria Ann</t>
  </si>
  <si>
    <t>Repham, Lincs</t>
  </si>
  <si>
    <t>Sarah Ann</t>
  </si>
  <si>
    <t>Wickenby, Lincs</t>
  </si>
  <si>
    <t>Barbra</t>
  </si>
  <si>
    <t>Falkner</t>
  </si>
  <si>
    <t>Towell</t>
  </si>
  <si>
    <t>Alford</t>
  </si>
  <si>
    <t>Tetford</t>
  </si>
  <si>
    <t>Salmondby</t>
  </si>
  <si>
    <t>Thimbleby</t>
  </si>
  <si>
    <t>Tetney</t>
  </si>
  <si>
    <t>Brickmaker's wife</t>
  </si>
  <si>
    <t>Boswan?</t>
  </si>
  <si>
    <t>Stepdaughter</t>
  </si>
  <si>
    <t>Charls</t>
  </si>
  <si>
    <t>Dinah</t>
  </si>
  <si>
    <t>Stephan</t>
  </si>
  <si>
    <t>Grocer's wife</t>
  </si>
  <si>
    <t>Allban</t>
  </si>
  <si>
    <t>Cottager's wife</t>
  </si>
  <si>
    <t>Mary Gardine</t>
  </si>
  <si>
    <t>Mary Eya</t>
  </si>
  <si>
    <t>Governess</t>
  </si>
  <si>
    <t>Horton</t>
  </si>
  <si>
    <t>Wolf</t>
  </si>
  <si>
    <t>Anna</t>
  </si>
  <si>
    <t>Hull, Yorkshire</t>
  </si>
  <si>
    <t>Farmer's daughter</t>
  </si>
  <si>
    <t>Gunton</t>
  </si>
  <si>
    <t>Susanna</t>
  </si>
  <si>
    <t>Saxilby</t>
  </si>
  <si>
    <t>Hatton, Lincs</t>
  </si>
  <si>
    <t>Thoresby</t>
  </si>
  <si>
    <t>Raven Dale</t>
  </si>
  <si>
    <t>Farmer's son</t>
  </si>
  <si>
    <t>Farm servant</t>
  </si>
  <si>
    <t>Mother</t>
  </si>
  <si>
    <t>Wallin</t>
  </si>
  <si>
    <t>Francis</t>
  </si>
  <si>
    <t>Patchet</t>
  </si>
  <si>
    <t>Seaton</t>
  </si>
  <si>
    <t>Thanon</t>
  </si>
  <si>
    <t>Wright</t>
  </si>
  <si>
    <t>Bolding</t>
  </si>
  <si>
    <t>Hellen</t>
  </si>
  <si>
    <t>Marria</t>
  </si>
  <si>
    <t>Snelland, Lincs</t>
  </si>
  <si>
    <t>Lissington, Lincs</t>
  </si>
  <si>
    <t>Barkwith, Lincs</t>
  </si>
  <si>
    <t>Annunt late School Mistress</t>
  </si>
  <si>
    <t>Ag Labourer's wife</t>
  </si>
  <si>
    <t>Denton</t>
  </si>
  <si>
    <t>William Benorf?</t>
  </si>
  <si>
    <t>Oliva</t>
  </si>
  <si>
    <t>Wates</t>
  </si>
  <si>
    <t>Minting, Lincs</t>
  </si>
  <si>
    <t>Scamblesby, Lincs</t>
  </si>
  <si>
    <t>Davin Dale</t>
  </si>
  <si>
    <t>New Bolingbrook</t>
  </si>
  <si>
    <t>Cattle Dealer</t>
  </si>
  <si>
    <t>Cattle Dealer's wife</t>
  </si>
  <si>
    <t>George Edward</t>
  </si>
  <si>
    <t>Elizabeth Ann</t>
  </si>
  <si>
    <t>Bodington</t>
  </si>
  <si>
    <t>Hatton</t>
  </si>
  <si>
    <t xml:space="preserve">Elizabeth  </t>
  </si>
  <si>
    <t>Jesse</t>
  </si>
  <si>
    <t>mary</t>
  </si>
  <si>
    <t>Westin</t>
  </si>
  <si>
    <t>Watton</t>
  </si>
  <si>
    <t>Mottley</t>
  </si>
  <si>
    <t>Brason</t>
  </si>
  <si>
    <t>Crawford</t>
  </si>
  <si>
    <t>Gayton-le-Wold, Lincs</t>
  </si>
  <si>
    <t>East Barkwith, Lincs</t>
  </si>
  <si>
    <t>Burgh-in-the-Marsh</t>
  </si>
  <si>
    <t>Grainthorpe, Lincs</t>
  </si>
  <si>
    <t>Sarah Jane</t>
  </si>
  <si>
    <t>Croft</t>
  </si>
  <si>
    <t>Frances Mary</t>
  </si>
  <si>
    <t>Stephenson</t>
  </si>
  <si>
    <t>Parish</t>
  </si>
  <si>
    <t>Tinker</t>
  </si>
  <si>
    <t>Lill</t>
  </si>
  <si>
    <t>East Kirkby, Lincs</t>
  </si>
  <si>
    <t>Hawby, Lincs</t>
  </si>
  <si>
    <t>Wadingworth, Lincs</t>
  </si>
  <si>
    <t>Marham on the Hill. Lincs</t>
  </si>
  <si>
    <t>Stanton-le-Vale, Lincs</t>
  </si>
  <si>
    <t>Driby, Lincs</t>
  </si>
  <si>
    <t>Holton Beckering, Lincs</t>
  </si>
  <si>
    <t>Waddington, Lincs</t>
  </si>
  <si>
    <t>Dairy maid</t>
  </si>
  <si>
    <t xml:space="preserve">Groom </t>
  </si>
  <si>
    <t>Leake</t>
  </si>
  <si>
    <t>Bratley</t>
  </si>
  <si>
    <t>Hodgson</t>
  </si>
  <si>
    <t>Billingborough, Lincs</t>
  </si>
  <si>
    <t>Herdsman</t>
  </si>
  <si>
    <t>Reasby, Lincs</t>
  </si>
  <si>
    <t>Ploughman</t>
  </si>
  <si>
    <t>Betsy Ann</t>
  </si>
  <si>
    <t>Rebekah</t>
  </si>
  <si>
    <t>Hester Ann</t>
  </si>
  <si>
    <t xml:space="preserve">Betsy  </t>
  </si>
  <si>
    <t>Saxilby, Lincs</t>
  </si>
  <si>
    <t>Goulceby, Lincs</t>
  </si>
  <si>
    <t>Harrington, Lincs</t>
  </si>
  <si>
    <t>Greetham, Lincs</t>
  </si>
  <si>
    <t>Bucknel, Lincs</t>
  </si>
  <si>
    <t>Bricklayer's wife</t>
  </si>
  <si>
    <t>Olwen</t>
  </si>
  <si>
    <t>East Keal, Lincs</t>
  </si>
  <si>
    <t>Rebecka</t>
  </si>
  <si>
    <t>Helena</t>
  </si>
  <si>
    <t>Geetham, Lincs</t>
  </si>
  <si>
    <t>Biscathorpe, Lincs</t>
  </si>
  <si>
    <t>Northcotes, Lincs</t>
  </si>
  <si>
    <t>Sawyer's wife</t>
  </si>
  <si>
    <t>Hauton</t>
  </si>
  <si>
    <t>Franne</t>
  </si>
  <si>
    <t>Fanny Lucia</t>
  </si>
  <si>
    <t>Julia Anne</t>
  </si>
  <si>
    <t>Cossila Alline</t>
  </si>
  <si>
    <t>Catherina</t>
  </si>
  <si>
    <t>Elen</t>
  </si>
  <si>
    <t>Grimsby, Lincs</t>
  </si>
  <si>
    <t>Ulceby, Lincs</t>
  </si>
  <si>
    <t>Cottager Housekeeper</t>
  </si>
  <si>
    <t>Joseph C</t>
  </si>
  <si>
    <t>Josepth</t>
  </si>
  <si>
    <t>Joseph Amos</t>
  </si>
  <si>
    <t>Clarke</t>
  </si>
  <si>
    <t>James W</t>
  </si>
  <si>
    <t>Mary F</t>
  </si>
  <si>
    <t>William G</t>
  </si>
  <si>
    <t>Betsy H</t>
  </si>
  <si>
    <t>Herman L</t>
  </si>
  <si>
    <t>Edenham, Lincs</t>
  </si>
  <si>
    <t>Dunhelm, Lincs</t>
  </si>
  <si>
    <t>Kirkby Dane, Lincs</t>
  </si>
  <si>
    <t xml:space="preserve">Sarah A </t>
  </si>
  <si>
    <t>Chails</t>
  </si>
  <si>
    <t>Welborn</t>
  </si>
  <si>
    <t xml:space="preserve">Mary A </t>
  </si>
  <si>
    <t>Glentham, Lincs</t>
  </si>
  <si>
    <t>Goultha, Lincs</t>
  </si>
  <si>
    <t xml:space="preserve">Labourer </t>
  </si>
  <si>
    <t>Waite</t>
  </si>
  <si>
    <t>Aunt</t>
  </si>
  <si>
    <t>Fanny S</t>
  </si>
  <si>
    <t>Langton-by-Wragby</t>
  </si>
  <si>
    <t>Horncastle, Lincs</t>
  </si>
  <si>
    <t>Kirkstead, Lincs</t>
  </si>
  <si>
    <t>Horby, Lincs</t>
  </si>
  <si>
    <t xml:space="preserve">Blacksmith  </t>
  </si>
  <si>
    <t>Blacksmith &amp; ?</t>
  </si>
  <si>
    <t xml:space="preserve">Charles </t>
  </si>
  <si>
    <t>Julie Ann</t>
  </si>
  <si>
    <t>Independent</t>
  </si>
  <si>
    <t>Gamekeeper's Boy</t>
  </si>
  <si>
    <t>Philip</t>
  </si>
  <si>
    <t>Susana</t>
  </si>
  <si>
    <t>Navenby, Lincs</t>
  </si>
  <si>
    <t xml:space="preserve">Alice </t>
  </si>
  <si>
    <t>Schoolmistress</t>
  </si>
  <si>
    <t>Rachell</t>
  </si>
  <si>
    <t>William F</t>
  </si>
  <si>
    <t>Fulletby, Lincs</t>
  </si>
  <si>
    <t>Theddlethorpe</t>
  </si>
  <si>
    <t>Dawlish, Devonshire</t>
  </si>
  <si>
    <t>Holtham, Lincs</t>
  </si>
  <si>
    <t>South Reston</t>
  </si>
  <si>
    <t>Groom and gardener</t>
  </si>
  <si>
    <t>Kitchen maid</t>
  </si>
  <si>
    <t>Fanney</t>
  </si>
  <si>
    <t>Bee</t>
  </si>
  <si>
    <t>George B</t>
  </si>
  <si>
    <t>Fieldsend</t>
  </si>
  <si>
    <t>Richard S</t>
  </si>
  <si>
    <t>Muldane</t>
  </si>
  <si>
    <t>Harwood</t>
  </si>
  <si>
    <t>Webster</t>
  </si>
  <si>
    <t xml:space="preserve">John W </t>
  </si>
  <si>
    <t>Glena</t>
  </si>
  <si>
    <t>Kelsey, Lincs</t>
  </si>
  <si>
    <t>Newton, Lincs</t>
  </si>
  <si>
    <t>Kirkby-by-Osgodby</t>
  </si>
  <si>
    <t>Osgodby, Lincs</t>
  </si>
  <si>
    <t>Claxby, Lincs</t>
  </si>
  <si>
    <t>Thornton, Lincs</t>
  </si>
  <si>
    <t>Orford, Lincs?</t>
  </si>
  <si>
    <t>Bulby, Lincs</t>
  </si>
  <si>
    <t>North Wittam, Lincs</t>
  </si>
  <si>
    <t>Witton, Lincs</t>
  </si>
  <si>
    <t>Kinderby, Lincs</t>
  </si>
  <si>
    <t>Leicester</t>
  </si>
  <si>
    <t>Housemaid</t>
  </si>
  <si>
    <t>Nundy</t>
  </si>
  <si>
    <t>Elisa</t>
  </si>
  <si>
    <t>Welbourn, Lincs</t>
  </si>
  <si>
    <t>Elijah</t>
  </si>
  <si>
    <t>Benjamin</t>
  </si>
  <si>
    <t>Enock</t>
  </si>
  <si>
    <t>Thornborough, Yorks</t>
  </si>
  <si>
    <t>Hameringham, Lincs</t>
  </si>
  <si>
    <t>Machinist</t>
  </si>
  <si>
    <t>Journeyman</t>
  </si>
  <si>
    <t>West Butterwick, Lincs</t>
  </si>
  <si>
    <t>Clapham</t>
  </si>
  <si>
    <t>Apprentice</t>
  </si>
  <si>
    <t>Hemmingby, Lincs</t>
  </si>
  <si>
    <t>Stennigot, Lincs</t>
  </si>
  <si>
    <t>Kendall</t>
  </si>
  <si>
    <t>Edie</t>
  </si>
  <si>
    <t>Calthorpe, Lincs</t>
  </si>
  <si>
    <t>Helstern, Lincs</t>
  </si>
  <si>
    <t>Charles Edman</t>
  </si>
  <si>
    <t>Croxby, Lincs</t>
  </si>
  <si>
    <t>Warllaby, Lincs</t>
  </si>
  <si>
    <t>Shearman</t>
  </si>
  <si>
    <t>Domestic</t>
  </si>
  <si>
    <t>Broxholm, Lincs</t>
  </si>
  <si>
    <t>John H</t>
  </si>
  <si>
    <t>Joiner</t>
  </si>
  <si>
    <t>Robert W</t>
  </si>
  <si>
    <t>Howssam</t>
  </si>
  <si>
    <t>Lanston, Lincs</t>
  </si>
  <si>
    <t>Kirkby-on-Bain, Lincs</t>
  </si>
  <si>
    <t>Betsy Hannah</t>
  </si>
  <si>
    <t>scholar</t>
  </si>
  <si>
    <t>Market Stainton, Lincs</t>
  </si>
  <si>
    <t>Jane Elizabeth</t>
  </si>
  <si>
    <t>Charles Henry</t>
  </si>
  <si>
    <t>Fanny Sarah</t>
  </si>
  <si>
    <t>Edwin Cartwright</t>
  </si>
  <si>
    <t>Frances M Ellen</t>
  </si>
  <si>
    <t>Had a stroke 4 years ago</t>
  </si>
  <si>
    <t>Burgh-le-Marsh, Lincs</t>
  </si>
  <si>
    <t>Faldiworth, Lincs</t>
  </si>
  <si>
    <t>Flintham, Notts</t>
  </si>
  <si>
    <t>Haughton</t>
  </si>
  <si>
    <t>Candlesby, Lincs</t>
  </si>
  <si>
    <t xml:space="preserve">Servant  </t>
  </si>
  <si>
    <t xml:space="preserve">Betsy </t>
  </si>
  <si>
    <t xml:space="preserve">Smith </t>
  </si>
  <si>
    <t>Lizzie Ann</t>
  </si>
  <si>
    <t>Martha Ellen</t>
  </si>
  <si>
    <t>Susn</t>
  </si>
  <si>
    <t>Haltham, Lincs</t>
  </si>
  <si>
    <t>Theddlethorpe, Lincs</t>
  </si>
  <si>
    <t>Willie</t>
  </si>
  <si>
    <t>Markham</t>
  </si>
  <si>
    <t>Farm Servant (indoors)</t>
  </si>
  <si>
    <t>Swinhope, Lincs</t>
  </si>
  <si>
    <t>Moody</t>
  </si>
  <si>
    <t>Domestic Servant</t>
  </si>
  <si>
    <t>Barnetby, Lincs</t>
  </si>
  <si>
    <t>Coal &amp; Timber Merchant</t>
  </si>
  <si>
    <t>Stella</t>
  </si>
  <si>
    <t>Selina</t>
  </si>
  <si>
    <t>Stallingborough, Lincs</t>
  </si>
  <si>
    <t>Riddlington, Yorks</t>
  </si>
  <si>
    <t>Worllaby, Lincs</t>
  </si>
  <si>
    <t>Maidenwell, Lincs</t>
  </si>
  <si>
    <t>Georgeana</t>
  </si>
  <si>
    <t>Jack</t>
  </si>
  <si>
    <t>Bird</t>
  </si>
  <si>
    <t>Formerly Dressmaker</t>
  </si>
  <si>
    <t>Wissington, Lincs</t>
  </si>
  <si>
    <t>Wainfleet, Lincs</t>
  </si>
  <si>
    <t>Tetford, Lincs</t>
  </si>
  <si>
    <t>Ludborough, Lincs</t>
  </si>
  <si>
    <t>Cousin</t>
  </si>
  <si>
    <t>Swallow</t>
  </si>
  <si>
    <t>Thomas J W</t>
  </si>
  <si>
    <t>Asterby, Lincs</t>
  </si>
  <si>
    <t>Dudding</t>
  </si>
  <si>
    <t>Earnest</t>
  </si>
  <si>
    <t>Sutton</t>
  </si>
  <si>
    <t>Percy F</t>
  </si>
  <si>
    <t>Brixton, Surrey</t>
  </si>
  <si>
    <t>Cater</t>
  </si>
  <si>
    <t>Blakey</t>
  </si>
  <si>
    <t>Mills</t>
  </si>
  <si>
    <t>Wragby</t>
  </si>
  <si>
    <t>Sarah S</t>
  </si>
  <si>
    <t>Tibshelf, Lincs</t>
  </si>
  <si>
    <t>Cunningham</t>
  </si>
  <si>
    <t>May</t>
  </si>
  <si>
    <t>Beelsby, Lincs</t>
  </si>
  <si>
    <t>Farm Servant, Indentured?</t>
  </si>
  <si>
    <t>Turner</t>
  </si>
  <si>
    <t>Low Townton, Lincs</t>
  </si>
  <si>
    <t>Collison</t>
  </si>
  <si>
    <t>Snitterby, Lincs</t>
  </si>
  <si>
    <t>West Torrington, Lincs</t>
  </si>
  <si>
    <t>Eliza J</t>
  </si>
  <si>
    <t>Bucknell, Lincs</t>
  </si>
  <si>
    <t>Edward H</t>
  </si>
  <si>
    <t>Beth H</t>
  </si>
  <si>
    <t>Rebeckah</t>
  </si>
  <si>
    <t>Archibald</t>
  </si>
  <si>
    <t>Mother-in-law</t>
  </si>
  <si>
    <t>Hemingby, Lincs</t>
  </si>
  <si>
    <t>Whitworth</t>
  </si>
  <si>
    <t>Hezekiah (jun)</t>
  </si>
  <si>
    <t>East Heal, Lincs</t>
  </si>
  <si>
    <t>Greenwich, Kent</t>
  </si>
  <si>
    <t>Davendale, Lincs</t>
  </si>
  <si>
    <t>Burgh-on-Bain, Lincs</t>
  </si>
  <si>
    <t>Garden Labourer</t>
  </si>
  <si>
    <t>Charles A</t>
  </si>
  <si>
    <t>Mary E</t>
  </si>
  <si>
    <t>Ascot, India</t>
  </si>
  <si>
    <t>Ascat, India</t>
  </si>
  <si>
    <t>Adeline</t>
  </si>
  <si>
    <t>Lady's maid</t>
  </si>
  <si>
    <t>Buckelin, Hants</t>
  </si>
  <si>
    <t>Fotherby</t>
  </si>
  <si>
    <t>Severn</t>
  </si>
  <si>
    <t>Instock, Leics</t>
  </si>
  <si>
    <t>Wagstaffe</t>
  </si>
  <si>
    <t>Parlour Maid</t>
  </si>
  <si>
    <t>Lady's Maid</t>
  </si>
  <si>
    <t>Bellian, Lincs</t>
  </si>
  <si>
    <t>Lions</t>
  </si>
  <si>
    <t>South Kelsey, Lincs</t>
  </si>
  <si>
    <t>South Willingham, Lincs</t>
  </si>
  <si>
    <t>Carpenter's wife</t>
  </si>
  <si>
    <t>Hester.A</t>
  </si>
  <si>
    <t>John N</t>
  </si>
  <si>
    <t>Walter Geo</t>
  </si>
  <si>
    <t>Thornton Moor, Lincs</t>
  </si>
  <si>
    <t>Ellen C</t>
  </si>
  <si>
    <t>Ernest</t>
  </si>
  <si>
    <t>Blaby, Leics</t>
  </si>
  <si>
    <t>Ag Labourer's Wife</t>
  </si>
  <si>
    <t>Hammingham, Lincs</t>
  </si>
  <si>
    <t>Oswestry</t>
  </si>
  <si>
    <t>Edith</t>
  </si>
  <si>
    <t>Mehitatel</t>
  </si>
  <si>
    <t>Salvage</t>
  </si>
  <si>
    <t>Fanny E</t>
  </si>
  <si>
    <t>Peterborough, Northamptonshire</t>
  </si>
  <si>
    <t>Agnes W</t>
  </si>
  <si>
    <t>Cerified Efficient Infant school</t>
  </si>
  <si>
    <t>Guernsey</t>
  </si>
  <si>
    <t>Le Furvre</t>
  </si>
  <si>
    <t>Whitly</t>
  </si>
  <si>
    <t>Marlborough, Wilts</t>
  </si>
  <si>
    <t>Portus</t>
  </si>
  <si>
    <t>Empty lanan?</t>
  </si>
  <si>
    <t>Hewson</t>
  </si>
  <si>
    <t>Caroline A</t>
  </si>
  <si>
    <t>East Holton, Lincs</t>
  </si>
  <si>
    <t>West Keal, Lincs</t>
  </si>
  <si>
    <t>Fulnerby, Lincs</t>
  </si>
  <si>
    <t>Spalding</t>
  </si>
  <si>
    <t>Ag Labourer (Out of work)</t>
  </si>
  <si>
    <t>Maldon, Essex</t>
  </si>
  <si>
    <t>50 acres</t>
  </si>
  <si>
    <t>Hartly, Northumberland</t>
  </si>
  <si>
    <t>Dehoear</t>
  </si>
  <si>
    <t>Willy</t>
  </si>
  <si>
    <t>Barlings, Lincs</t>
  </si>
  <si>
    <t>George O</t>
  </si>
  <si>
    <t>John J</t>
  </si>
  <si>
    <t>Betsy A</t>
  </si>
  <si>
    <t>Elizabeth A</t>
  </si>
  <si>
    <t>Rhoades</t>
  </si>
  <si>
    <t>Roberts</t>
  </si>
  <si>
    <t>Halton, Lincs</t>
  </si>
  <si>
    <t>Bloxholm, Lincs</t>
  </si>
  <si>
    <t>Farmer's Daughter</t>
  </si>
  <si>
    <t>Nettleham, Lincs</t>
  </si>
  <si>
    <t>Herman E</t>
  </si>
  <si>
    <t>Ada A</t>
  </si>
  <si>
    <t>Maud R</t>
  </si>
  <si>
    <t>Where born left blank</t>
  </si>
  <si>
    <t>Enfield, Middlesex</t>
  </si>
  <si>
    <t>Bennett, Hants</t>
  </si>
  <si>
    <t>Charles F</t>
  </si>
  <si>
    <t>Wheathamstead, Herts</t>
  </si>
  <si>
    <t>Fenny Stratford, Staffs</t>
  </si>
  <si>
    <t>Allmina H</t>
  </si>
  <si>
    <t>Tom W</t>
  </si>
  <si>
    <t>Minting Park, Lincs</t>
  </si>
  <si>
    <t>Minting</t>
  </si>
  <si>
    <t>Woodford, Northamptonshire</t>
  </si>
  <si>
    <t>Langworth, Lincs</t>
  </si>
  <si>
    <t>Fountain</t>
  </si>
  <si>
    <t>West Barkwith, Lincs</t>
  </si>
  <si>
    <t>Wathan</t>
  </si>
  <si>
    <t>Maryann</t>
  </si>
  <si>
    <t>Sarahan</t>
  </si>
  <si>
    <t>Greenfield</t>
  </si>
  <si>
    <t>Thorganby, Lincs</t>
  </si>
  <si>
    <t>Cuxwold, Lincs</t>
  </si>
  <si>
    <t>John L</t>
  </si>
  <si>
    <t>Claxby by Normanby</t>
  </si>
  <si>
    <t>Scalmonby, Lincs</t>
  </si>
  <si>
    <t>Salmonby</t>
  </si>
  <si>
    <t>Jarvill</t>
  </si>
  <si>
    <t>Buzlingthorpe, Lincs</t>
  </si>
  <si>
    <t>Buslingthorpe</t>
  </si>
  <si>
    <t>North Willingham, Lincs</t>
  </si>
  <si>
    <t>Hagg</t>
  </si>
  <si>
    <t>Shoemaker (Apprentice)</t>
  </si>
  <si>
    <t>Fullaby, Lincs</t>
  </si>
  <si>
    <t>Fulletby</t>
  </si>
  <si>
    <t>Archer</t>
  </si>
  <si>
    <t>Gt Calton, Lincs</t>
  </si>
  <si>
    <t>Gt Carlton, Lincs</t>
  </si>
  <si>
    <t>Pask</t>
  </si>
  <si>
    <t>Fulbeck, Lincs</t>
  </si>
  <si>
    <t>Robert N</t>
  </si>
  <si>
    <t>Gayton, Lincs</t>
  </si>
  <si>
    <t>Gayton-le-Wold</t>
  </si>
  <si>
    <t>Welbourne, Lincs</t>
  </si>
  <si>
    <t>Welbourn</t>
  </si>
  <si>
    <t>Annie M</t>
  </si>
  <si>
    <t>Sarah J</t>
  </si>
  <si>
    <t>Walter J</t>
  </si>
  <si>
    <t>Stenigot</t>
  </si>
  <si>
    <t>Emma J</t>
  </si>
  <si>
    <t>Brough-on-Bain, Lincs</t>
  </si>
  <si>
    <t>Dyke, Lincs</t>
  </si>
  <si>
    <t>Farm Baliff</t>
  </si>
  <si>
    <t>Weldon, Northamptonshire</t>
  </si>
  <si>
    <t>Helston, Lincs</t>
  </si>
  <si>
    <t>Schedule set as 121 in error</t>
  </si>
  <si>
    <t>Collingwood</t>
  </si>
  <si>
    <t>John C</t>
  </si>
  <si>
    <t>Gilbert</t>
  </si>
  <si>
    <t>Annie H</t>
  </si>
  <si>
    <t>Grimolaby, Lincs</t>
  </si>
  <si>
    <t>Reed</t>
  </si>
  <si>
    <t>Betty D</t>
  </si>
  <si>
    <t>Pupil Teacher</t>
  </si>
  <si>
    <t>Thurza</t>
  </si>
  <si>
    <t>Surname Durham-Pickering?</t>
  </si>
  <si>
    <t>Rotherham, Yorks</t>
  </si>
  <si>
    <t>Kate M</t>
  </si>
  <si>
    <t>Alcaistor, Lincs</t>
  </si>
  <si>
    <t>Schedule set as 127 in error</t>
  </si>
  <si>
    <t>Kings Lynn, Norfolk</t>
  </si>
  <si>
    <t>Torrington, Lincs</t>
  </si>
  <si>
    <t>Owersby, Lincs</t>
  </si>
  <si>
    <t>Kate R</t>
  </si>
  <si>
    <t>Thonock, Lincs</t>
  </si>
  <si>
    <t>Triffitt</t>
  </si>
  <si>
    <t>Maltby, Lincs</t>
  </si>
  <si>
    <t>West</t>
  </si>
  <si>
    <t>Farm Servant (indoor)</t>
  </si>
  <si>
    <t>Bliberbrough, Lincs</t>
  </si>
  <si>
    <t>Blyborough</t>
  </si>
  <si>
    <t>North Cockerington, Lincs</t>
  </si>
  <si>
    <t>Frederick J</t>
  </si>
  <si>
    <t>Rhoda E</t>
  </si>
  <si>
    <t>Alvingham, Lincs</t>
  </si>
  <si>
    <t>Jane E</t>
  </si>
  <si>
    <t>Florence G</t>
  </si>
  <si>
    <t>Schedule set as 131 in error</t>
  </si>
  <si>
    <t>East Torrington, Lincs</t>
  </si>
  <si>
    <t>Fanny J</t>
  </si>
  <si>
    <t>William A</t>
  </si>
  <si>
    <t>Thomas W</t>
  </si>
  <si>
    <t>Timberland, Lincs</t>
  </si>
  <si>
    <t>Epton</t>
  </si>
  <si>
    <t>Fred T</t>
  </si>
  <si>
    <t>Corkwell, Lincs</t>
  </si>
  <si>
    <t>Clears</t>
  </si>
  <si>
    <t>Age might be 29</t>
  </si>
  <si>
    <t>Thimbleby, Lincs</t>
  </si>
  <si>
    <t>Heighington, Lincs</t>
  </si>
  <si>
    <t>Georgiana</t>
  </si>
  <si>
    <t>Hathen, Lincs</t>
  </si>
  <si>
    <t>Haltham?</t>
  </si>
  <si>
    <t>Harriet E</t>
  </si>
  <si>
    <t>Schedule set as 137 in error</t>
  </si>
  <si>
    <t>Lilly</t>
  </si>
  <si>
    <t>Horsington, Lincs</t>
  </si>
  <si>
    <t>Maltster, Brewer, Innkeeper and Farmer</t>
  </si>
  <si>
    <t>260 Acres</t>
  </si>
  <si>
    <t>Everton, Notts</t>
  </si>
  <si>
    <t>Jessie</t>
  </si>
  <si>
    <t>Agnes A</t>
  </si>
  <si>
    <t>William W</t>
  </si>
  <si>
    <t>Ralph</t>
  </si>
  <si>
    <t>Rhoda M</t>
  </si>
  <si>
    <t>Desforges</t>
  </si>
  <si>
    <t>Nursemaid</t>
  </si>
  <si>
    <t>Lord</t>
  </si>
  <si>
    <t>Stainton-le-vale, Lincs</t>
  </si>
  <si>
    <t>South Elkington, Lincs</t>
  </si>
  <si>
    <t>Stainton-le-Vale, Lincs</t>
  </si>
  <si>
    <t>Grimblethorpe, Lincs</t>
  </si>
  <si>
    <t>Donington-on-Bain, Lincs</t>
  </si>
  <si>
    <t>Hemmingham, Lincs</t>
  </si>
  <si>
    <t>North Clayton, Notts</t>
  </si>
  <si>
    <t>Bough-on-Bain, Lincs</t>
  </si>
  <si>
    <t>Lamberoff, Lincs</t>
  </si>
  <si>
    <t>Normanby, Lincs</t>
  </si>
  <si>
    <t>Scopwick, Lincs</t>
  </si>
  <si>
    <t>Stevenage, Herts</t>
  </si>
  <si>
    <t>Wallsend, Northd</t>
  </si>
  <si>
    <t>Llandidno, Monmouth</t>
  </si>
  <si>
    <t>Bishop Norton, Lincs</t>
  </si>
  <si>
    <t>Heckington, Lincs</t>
  </si>
  <si>
    <t>Calcethorpe, Lincs</t>
  </si>
  <si>
    <t>Bourne, Lincs</t>
  </si>
  <si>
    <t>Bloomsbury, London</t>
  </si>
  <si>
    <t>Shop Keeper (Grocer)</t>
  </si>
  <si>
    <t>Empty (nothing recorded)</t>
  </si>
  <si>
    <t>No Occupation</t>
  </si>
  <si>
    <t>Lee, Kent</t>
  </si>
  <si>
    <t>Ludboro?, Lincs</t>
  </si>
  <si>
    <t>Limbleby, Lincs</t>
  </si>
  <si>
    <t>Surname could be Dextor</t>
  </si>
  <si>
    <t>B????sley Yorks</t>
  </si>
  <si>
    <t>Ditto B????sley Yorks</t>
  </si>
  <si>
    <t>Blank</t>
  </si>
  <si>
    <t>Spelt Hedkinton</t>
  </si>
  <si>
    <t>Heckington? Lincs</t>
  </si>
  <si>
    <t>Joseph Teyreux?</t>
  </si>
  <si>
    <t>Wheelwright's wife</t>
  </si>
  <si>
    <t>Shoemaker's wife</t>
  </si>
  <si>
    <t>Ag Labourer &amp; Parish Clark</t>
  </si>
  <si>
    <t>Howfsam?</t>
  </si>
  <si>
    <t>Tominson</t>
  </si>
  <si>
    <t>Tommson?</t>
  </si>
  <si>
    <t>Pauper, late Farm Labourer</t>
  </si>
  <si>
    <t>Pauper's wife</t>
  </si>
  <si>
    <t>Monthley Nurse</t>
  </si>
  <si>
    <t>Hordow?</t>
  </si>
  <si>
    <t>Harlow</t>
  </si>
  <si>
    <t>Wellsmaker's wife</t>
  </si>
  <si>
    <t>Willson</t>
  </si>
  <si>
    <t>260? Acres</t>
  </si>
  <si>
    <t>Earel?</t>
  </si>
  <si>
    <t>Allbourne?</t>
  </si>
  <si>
    <t>Allborn?</t>
  </si>
  <si>
    <t>Tew?</t>
  </si>
  <si>
    <t>Ag Labourer &amp; Grocer</t>
  </si>
  <si>
    <t>Biram?</t>
  </si>
  <si>
    <t>Beram</t>
  </si>
  <si>
    <t>South Elkinton</t>
  </si>
  <si>
    <t>Should be D in Law</t>
  </si>
  <si>
    <t>Whate?</t>
  </si>
  <si>
    <t>Whate</t>
  </si>
  <si>
    <t>Male Servant</t>
  </si>
  <si>
    <t>Kniter [sic]</t>
  </si>
  <si>
    <t>(Blank)</t>
  </si>
  <si>
    <t>Kelstorn, Lincs</t>
  </si>
  <si>
    <t>Ag Labourer &amp; Tinker</t>
  </si>
  <si>
    <t>Labourer &amp; Tinker's wife</t>
  </si>
  <si>
    <t>Works in a Garding?</t>
  </si>
  <si>
    <t>Employing 6 men</t>
  </si>
  <si>
    <t>Allbourne?, could be Married</t>
  </si>
  <si>
    <t>Gim [sic]</t>
  </si>
  <si>
    <t>Hegthorp</t>
  </si>
  <si>
    <t>Albounes</t>
  </si>
  <si>
    <t>Daughter-in-Law</t>
  </si>
  <si>
    <t>Grocer?</t>
  </si>
  <si>
    <t>Kirmond le Mire</t>
  </si>
  <si>
    <t>Broughton</t>
  </si>
  <si>
    <t>230 acers 5 emplyees</t>
  </si>
  <si>
    <t>Ironmunger</t>
  </si>
  <si>
    <t>350 acers 7 emplyees</t>
  </si>
  <si>
    <t>Inferme?</t>
  </si>
  <si>
    <t>Unknown [sic]?</t>
  </si>
  <si>
    <t>Carpinder [sic]</t>
  </si>
  <si>
    <t>Should be daughter</t>
  </si>
  <si>
    <t>Charllotte</t>
  </si>
  <si>
    <t>Nuthal, Notts</t>
  </si>
  <si>
    <t>Alton</t>
  </si>
  <si>
    <t>Wallsby, Lincs</t>
  </si>
  <si>
    <t>Stourton by Stow</t>
  </si>
  <si>
    <t>Keal, Lincs</t>
  </si>
  <si>
    <t>Kirck</t>
  </si>
  <si>
    <t>Eares</t>
  </si>
  <si>
    <t>Female Servant</t>
  </si>
  <si>
    <t>Theal</t>
  </si>
  <si>
    <t>Thesiah?</t>
  </si>
  <si>
    <t>Farmerey</t>
  </si>
  <si>
    <t>Vickers</t>
  </si>
  <si>
    <t>Gackner?</t>
  </si>
  <si>
    <t>Mary Gardane</t>
  </si>
  <si>
    <t>Westoby</t>
  </si>
  <si>
    <t>Westaby?</t>
  </si>
  <si>
    <t>Potner</t>
  </si>
  <si>
    <t>Mother-in-Law?</t>
  </si>
  <si>
    <t>Servant?</t>
  </si>
  <si>
    <t>Ingram</t>
  </si>
  <si>
    <t>Graves</t>
  </si>
  <si>
    <t>Sinpham</t>
  </si>
  <si>
    <t>Henery [sic]</t>
  </si>
  <si>
    <t>Sharlotte [sic]</t>
  </si>
  <si>
    <t>Marther [sic]</t>
  </si>
  <si>
    <t>Thominson</t>
  </si>
  <si>
    <t>Clarck [sic]</t>
  </si>
  <si>
    <t>Prescot [sic]</t>
  </si>
  <si>
    <t>Brant</t>
  </si>
  <si>
    <t>Hanna [sic]</t>
  </si>
  <si>
    <t>Howfram?</t>
  </si>
  <si>
    <t>Isabela</t>
  </si>
  <si>
    <t>Sharlot</t>
  </si>
  <si>
    <t>Charlotey</t>
  </si>
  <si>
    <t>Burnit</t>
  </si>
  <si>
    <t>Gilliat</t>
  </si>
  <si>
    <t>Bratly</t>
  </si>
  <si>
    <t>Bratty?</t>
  </si>
  <si>
    <t>Bratty? Tley</t>
  </si>
  <si>
    <t>Iley</t>
  </si>
  <si>
    <t>Susann</t>
  </si>
  <si>
    <t>Tharet?</t>
  </si>
  <si>
    <t>Malam</t>
  </si>
  <si>
    <t>Margrey [sic]</t>
  </si>
  <si>
    <t>Horert</t>
  </si>
  <si>
    <t>Wafs?</t>
  </si>
  <si>
    <t>Wash</t>
  </si>
  <si>
    <t>Grasby</t>
  </si>
  <si>
    <t>NotOnForm</t>
  </si>
  <si>
    <t>Women Years Married</t>
  </si>
  <si>
    <t>Number Children</t>
  </si>
  <si>
    <t>Still Alive</t>
  </si>
  <si>
    <t>Died</t>
  </si>
  <si>
    <t>Industry or Service</t>
  </si>
  <si>
    <t>Employer, Worker, Self Employed</t>
  </si>
  <si>
    <t>Nationality if born abroad</t>
  </si>
  <si>
    <t>Relationship</t>
  </si>
  <si>
    <t>Relation No.</t>
  </si>
  <si>
    <t>Address</t>
  </si>
  <si>
    <t>Employer</t>
  </si>
  <si>
    <t>At home</t>
  </si>
  <si>
    <t>Lincolnshire</t>
  </si>
  <si>
    <t>British</t>
  </si>
  <si>
    <t>South Willingham</t>
  </si>
  <si>
    <t>Annie Louise</t>
  </si>
  <si>
    <t>Dairy Work</t>
  </si>
  <si>
    <t>Worker</t>
  </si>
  <si>
    <t>Robert Herbert</t>
  </si>
  <si>
    <t>Makins</t>
  </si>
  <si>
    <t>Basil</t>
  </si>
  <si>
    <t>Winterton</t>
  </si>
  <si>
    <t>Nellie</t>
  </si>
  <si>
    <t>Jane Ann</t>
  </si>
  <si>
    <t>William Sydney</t>
  </si>
  <si>
    <t>Cadeby North Thoresby</t>
  </si>
  <si>
    <t>Naylor</t>
  </si>
  <si>
    <t>Sylvester</t>
  </si>
  <si>
    <t>Kettlewell</t>
  </si>
  <si>
    <t>Beatrice May</t>
  </si>
  <si>
    <t>Atkinson</t>
  </si>
  <si>
    <t>Welton, Lincs</t>
  </si>
  <si>
    <t>Low Belmont, Donington on Bain</t>
  </si>
  <si>
    <t>Louth Lincs</t>
  </si>
  <si>
    <t>David Sidney</t>
  </si>
  <si>
    <t>William Edward</t>
  </si>
  <si>
    <t>Eliza Ann</t>
  </si>
  <si>
    <t>Grainthorpe Lincs</t>
  </si>
  <si>
    <t xml:space="preserve">Annie  </t>
  </si>
  <si>
    <t>Garthman (cattle)</t>
  </si>
  <si>
    <t>Little Cawthorpe, Lincs</t>
  </si>
  <si>
    <t>Great Tey, Essex</t>
  </si>
  <si>
    <t>Reginald</t>
  </si>
  <si>
    <t>School</t>
  </si>
  <si>
    <t>Great Grimsby</t>
  </si>
  <si>
    <t>Leslie</t>
  </si>
  <si>
    <t>Waters</t>
  </si>
  <si>
    <t>Charles Martin</t>
  </si>
  <si>
    <t>North Somercotes, Lincs</t>
  </si>
  <si>
    <t>Wickenby Lincs</t>
  </si>
  <si>
    <t>Carburn, Lincs</t>
  </si>
  <si>
    <t>Sarah Hannah</t>
  </si>
  <si>
    <t>Healing, Lincs</t>
  </si>
  <si>
    <t>Mary Jane</t>
  </si>
  <si>
    <t>Gayton-le-wold, Lincs</t>
  </si>
  <si>
    <t>David William</t>
  </si>
  <si>
    <t>Emma Eliza</t>
  </si>
  <si>
    <t>Belmont, South Willingjham</t>
  </si>
  <si>
    <t>Housekeeper (Domestic)</t>
  </si>
  <si>
    <t>Nettleton, Lincs</t>
  </si>
  <si>
    <t>Phillipson</t>
  </si>
  <si>
    <t>Altoft</t>
  </si>
  <si>
    <t>Yard man (cattle)</t>
  </si>
  <si>
    <t>Woodstock, Ireland</t>
  </si>
  <si>
    <t>Butens</t>
  </si>
  <si>
    <t>Bernard</t>
  </si>
  <si>
    <t>Clara</t>
  </si>
  <si>
    <t>South Willingham, Lincoln</t>
  </si>
  <si>
    <t>Kate</t>
  </si>
  <si>
    <t>Elder</t>
  </si>
  <si>
    <t>Ravendale, Lincs</t>
  </si>
  <si>
    <t>Caistor, Lincs</t>
  </si>
  <si>
    <t>Hanson</t>
  </si>
  <si>
    <t xml:space="preserve">Grace </t>
  </si>
  <si>
    <t>Hull, Yorks</t>
  </si>
  <si>
    <t>Queenie Frances Maria</t>
  </si>
  <si>
    <t>Cardey</t>
  </si>
  <si>
    <t>Georgina H</t>
  </si>
  <si>
    <t>Winifred I</t>
  </si>
  <si>
    <t>Sewing Machine Dealer and Farmer</t>
  </si>
  <si>
    <t>Walter George</t>
  </si>
  <si>
    <t>Stanley</t>
  </si>
  <si>
    <t>Lamberost?, Lincs</t>
  </si>
  <si>
    <t xml:space="preserve">John  </t>
  </si>
  <si>
    <t>Squires</t>
  </si>
  <si>
    <t>Sibsey Northlands</t>
  </si>
  <si>
    <t>Temperley</t>
  </si>
  <si>
    <t>Clerk in Holy Orders (Established Church)</t>
  </si>
  <si>
    <t>Wallsend, Northumberland</t>
  </si>
  <si>
    <t>Frances Georgiana Howard</t>
  </si>
  <si>
    <t>Student</t>
  </si>
  <si>
    <t>Mathers</t>
  </si>
  <si>
    <t>Annie Eliza</t>
  </si>
  <si>
    <t>Denton, Lancashire</t>
  </si>
  <si>
    <t>Hogg</t>
  </si>
  <si>
    <t>Lily Maria</t>
  </si>
  <si>
    <t>Edith Mary</t>
  </si>
  <si>
    <t>General Dealer (Grocer)</t>
  </si>
  <si>
    <t>Brother</t>
  </si>
  <si>
    <t>Bricklayer's Labourer</t>
  </si>
  <si>
    <t>Frederick Walter</t>
  </si>
  <si>
    <t>Stepsister</t>
  </si>
  <si>
    <t>Home duties</t>
  </si>
  <si>
    <t>Kate May</t>
  </si>
  <si>
    <t>Plumber and Painter</t>
  </si>
  <si>
    <t>old age pensioner</t>
  </si>
  <si>
    <t>West Ashby, Lincs</t>
  </si>
  <si>
    <t>Sick Nurse</t>
  </si>
  <si>
    <t>Calcraft</t>
  </si>
  <si>
    <t>Muston, Leicesteshire</t>
  </si>
  <si>
    <t>Elizabeth Alice</t>
  </si>
  <si>
    <t>George Oliver</t>
  </si>
  <si>
    <t>Grace Elizabeth</t>
  </si>
  <si>
    <t>Own Account</t>
  </si>
  <si>
    <t>Frederick Arthur</t>
  </si>
  <si>
    <t xml:space="preserve">Lincoln </t>
  </si>
  <si>
    <t>Blacksmith (Shoe Smith)</t>
  </si>
  <si>
    <t>Kirkby cum Osgodby, Lincs</t>
  </si>
  <si>
    <t>Henrietta</t>
  </si>
  <si>
    <t xml:space="preserve">Blacksmith </t>
  </si>
  <si>
    <t>Bakewell</t>
  </si>
  <si>
    <t>Rose Emily</t>
  </si>
  <si>
    <t>County Council</t>
  </si>
  <si>
    <t>Probably Lavender Cottage</t>
  </si>
  <si>
    <t>Probably Church Farm</t>
  </si>
  <si>
    <t>Hartley, Lincs</t>
  </si>
  <si>
    <t xml:space="preserve">Ellen </t>
  </si>
  <si>
    <t>Cook (Domestic)</t>
  </si>
  <si>
    <t>Carrier and Carter</t>
  </si>
  <si>
    <t>Probably Pumph Hill Cottage</t>
  </si>
  <si>
    <t>Willingham, Lincoln</t>
  </si>
  <si>
    <t>Mabel</t>
  </si>
  <si>
    <t>Elsie Brumpton</t>
  </si>
  <si>
    <t>London or Loudon</t>
  </si>
  <si>
    <t>Sarah Ellen</t>
  </si>
  <si>
    <t>Orby, Lincs</t>
  </si>
  <si>
    <t>Martha Jane</t>
  </si>
  <si>
    <t>Barnetby-le-Beck, Lincs</t>
  </si>
  <si>
    <t>Cottager Farm</t>
  </si>
  <si>
    <t>Signed B Firth for Charles Firth</t>
  </si>
  <si>
    <t>Bert</t>
  </si>
  <si>
    <t>Violet</t>
  </si>
  <si>
    <t>Ponton, Lincoln</t>
  </si>
  <si>
    <t>Robert Brooks</t>
  </si>
  <si>
    <t>Platelayer</t>
  </si>
  <si>
    <t>Gertrude</t>
  </si>
  <si>
    <t>Winthorpe, Lincoln</t>
  </si>
  <si>
    <t>Lewis? Sussex</t>
  </si>
  <si>
    <t>Parrish</t>
  </si>
  <si>
    <t>Ivy Blanche</t>
  </si>
  <si>
    <t>George Henry</t>
  </si>
  <si>
    <t>Edwin Joseph</t>
  </si>
  <si>
    <t>Labourer Wood Estate Labourer</t>
  </si>
  <si>
    <t>Thomas Copping</t>
  </si>
  <si>
    <t>Groom (Domestic)</t>
  </si>
  <si>
    <t>District Nurse</t>
  </si>
  <si>
    <t>Household duties</t>
  </si>
  <si>
    <t>Rural Postman</t>
  </si>
  <si>
    <t>GPO</t>
  </si>
  <si>
    <t>Sudbrook, Grantham</t>
  </si>
  <si>
    <t>Emily</t>
  </si>
  <si>
    <t>GNRailway</t>
  </si>
  <si>
    <t>Harry</t>
  </si>
  <si>
    <t>Cotes Grange, Lincs</t>
  </si>
  <si>
    <t>Stokes</t>
  </si>
  <si>
    <t xml:space="preserve">Lily  </t>
  </si>
  <si>
    <t>G.N.R.</t>
  </si>
  <si>
    <t xml:space="preserve">Rose  </t>
  </si>
  <si>
    <t>Looks like 8 but not at school</t>
  </si>
  <si>
    <t>Hilda</t>
  </si>
  <si>
    <t>Ingleton</t>
  </si>
  <si>
    <t>Jane Maria</t>
  </si>
  <si>
    <t>John Thomas</t>
  </si>
  <si>
    <t>James William</t>
  </si>
  <si>
    <t>R.D.C.</t>
  </si>
  <si>
    <t>Carr</t>
  </si>
  <si>
    <t>Rose Annie</t>
  </si>
  <si>
    <t>Huddersfield, Yorks</t>
  </si>
  <si>
    <t>Mary Anne</t>
  </si>
  <si>
    <t>Edmund Gray</t>
  </si>
  <si>
    <t>Farm boy</t>
  </si>
  <si>
    <t>Estate Labourer</t>
  </si>
  <si>
    <t>Draining</t>
  </si>
  <si>
    <t>118 MISSING</t>
  </si>
  <si>
    <t>Wheelwright &amp; Carpenter</t>
  </si>
  <si>
    <t>Alice Elizabeth</t>
  </si>
  <si>
    <t>Herbert William</t>
  </si>
  <si>
    <t xml:space="preserve">Wheelwright  </t>
  </si>
  <si>
    <t>Saltfleetby All Saints, Lincs</t>
  </si>
  <si>
    <t>Cecil Wilfred</t>
  </si>
  <si>
    <t>Florence Alice</t>
  </si>
  <si>
    <t>Joseph Edward</t>
  </si>
  <si>
    <t>Ethel</t>
  </si>
  <si>
    <t>Under Drainer (Estate)</t>
  </si>
  <si>
    <t>Potter Hanworth, Lincs</t>
  </si>
  <si>
    <t>Yard boy (Farm)</t>
  </si>
  <si>
    <t>Roughton, Lincs</t>
  </si>
  <si>
    <t>Ethel May</t>
  </si>
  <si>
    <t>Lucie Anna</t>
  </si>
  <si>
    <t>George L</t>
  </si>
  <si>
    <t>Sydney H</t>
  </si>
  <si>
    <t>Gladys L</t>
  </si>
  <si>
    <t>Wood Labourer (Estate)</t>
  </si>
  <si>
    <t>Bricklayer Builder (Master)</t>
  </si>
  <si>
    <t>Alconbury, Huntingdonshire</t>
  </si>
  <si>
    <t>Ella Mary</t>
  </si>
  <si>
    <t>Private means</t>
  </si>
  <si>
    <t>Florence Emily</t>
  </si>
  <si>
    <t>Thomas Henry</t>
  </si>
  <si>
    <t>Frances Eliza</t>
  </si>
  <si>
    <t>Connie</t>
  </si>
  <si>
    <t>Henry James</t>
  </si>
  <si>
    <t>Martin Dales, Lincs</t>
  </si>
  <si>
    <t>Edith Annie</t>
  </si>
  <si>
    <t>Stickney, Lincs</t>
  </si>
  <si>
    <t>Sisey</t>
  </si>
  <si>
    <t>Thorpe, Lincs</t>
  </si>
  <si>
    <t>Bourne</t>
  </si>
  <si>
    <t xml:space="preserve">Ivy  </t>
  </si>
  <si>
    <t>Bills</t>
  </si>
  <si>
    <t>B.B.</t>
  </si>
  <si>
    <t>Miller (Grinder)</t>
  </si>
  <si>
    <t>South Willingham Mill</t>
  </si>
  <si>
    <t>L</t>
  </si>
  <si>
    <t>J</t>
  </si>
  <si>
    <t>Newhall? Lincs</t>
  </si>
  <si>
    <t>R</t>
  </si>
  <si>
    <t>A</t>
  </si>
  <si>
    <t>Brumby</t>
  </si>
  <si>
    <t>G</t>
  </si>
  <si>
    <t>Stewton, Lincs</t>
  </si>
  <si>
    <t>H</t>
  </si>
  <si>
    <t>At Home</t>
  </si>
  <si>
    <t>Missing</t>
  </si>
  <si>
    <t>Edward Frend</t>
  </si>
  <si>
    <t>Mother-in-Law</t>
  </si>
  <si>
    <t>The Rectory Cottage</t>
  </si>
  <si>
    <t>Station Coal Yard</t>
  </si>
  <si>
    <t>Carpinter's wife</t>
  </si>
  <si>
    <t>Shepherd's wife</t>
  </si>
  <si>
    <t>None</t>
  </si>
  <si>
    <t>N/A</t>
  </si>
  <si>
    <t>Rural District Council?</t>
  </si>
  <si>
    <t>Relationship does not refer to Head</t>
  </si>
  <si>
    <t>South Willingham Census Information</t>
  </si>
  <si>
    <t>To help the use of the data, there has been some 'cleansing'. For instance:</t>
  </si>
  <si>
    <t>Are all written in the spreadsheet as Louth, Lincs</t>
  </si>
  <si>
    <t>Ag Labourer and Agricultural Labourer are written in the spreadsheet as Ag Labourer, so that two categories of Occupation are not created.</t>
  </si>
  <si>
    <t>Beafuwet?</t>
  </si>
  <si>
    <t>Winifred K</t>
  </si>
  <si>
    <t>Hill</t>
  </si>
  <si>
    <t>Kings Cliffe, Northamptonshire</t>
  </si>
  <si>
    <t>Godhead</t>
  </si>
  <si>
    <t>Tothill, Lincs</t>
  </si>
  <si>
    <t>Richardson</t>
  </si>
  <si>
    <t>Ashby cum Fenby, Lincs</t>
  </si>
  <si>
    <t>Bleasby, Lincs</t>
  </si>
  <si>
    <t>St Ailsby</t>
  </si>
  <si>
    <t>Brigg, Lincs</t>
  </si>
  <si>
    <t>Saleby, Lincs</t>
  </si>
  <si>
    <t>Alford, Lincs</t>
  </si>
  <si>
    <t>Lyon</t>
  </si>
  <si>
    <t>Companion / Housekeeper</t>
  </si>
  <si>
    <t>Cuckswold, Lincs</t>
  </si>
  <si>
    <t>Copping</t>
  </si>
  <si>
    <t>Harriet J</t>
  </si>
  <si>
    <t>Employed</t>
  </si>
  <si>
    <t>Eastville, Lincs</t>
  </si>
  <si>
    <t>Firsby, Lincs</t>
  </si>
  <si>
    <t>Hundelby, Lincs</t>
  </si>
  <si>
    <t>George F</t>
  </si>
  <si>
    <t>Clare</t>
  </si>
  <si>
    <t>Snaford, Lincs</t>
  </si>
  <si>
    <t>Boston, Lincs</t>
  </si>
  <si>
    <t>Wiles</t>
  </si>
  <si>
    <t>Beria?</t>
  </si>
  <si>
    <t>Tilney, Lincs</t>
  </si>
  <si>
    <t>Farm Foreman F.B.</t>
  </si>
  <si>
    <t>Codd</t>
  </si>
  <si>
    <t>Nurse Maid (Domestic)</t>
  </si>
  <si>
    <t>Makin</t>
  </si>
  <si>
    <t>Harper</t>
  </si>
  <si>
    <t>Ellis</t>
  </si>
  <si>
    <t>Julia</t>
  </si>
  <si>
    <t>Melton</t>
  </si>
  <si>
    <t>Pender</t>
  </si>
  <si>
    <t>Boar</t>
  </si>
  <si>
    <t>Stamford, Lincs</t>
  </si>
  <si>
    <t>Blind 40 years</t>
  </si>
  <si>
    <t>Wopload Noahway, Lincs?</t>
  </si>
  <si>
    <t>Redditch, Worcester</t>
  </si>
  <si>
    <t>Farm Repil St??</t>
  </si>
  <si>
    <t>Employ</t>
  </si>
  <si>
    <t>Charlott</t>
  </si>
  <si>
    <t>Neither</t>
  </si>
  <si>
    <t>Ag Cowman</t>
  </si>
  <si>
    <t>Eagle, Lincs</t>
  </si>
  <si>
    <t>nee Bett</t>
  </si>
  <si>
    <t>Living with daughter</t>
  </si>
  <si>
    <t>Should read Mother in Law</t>
  </si>
  <si>
    <t>Donington-on Bain, Lincs</t>
  </si>
  <si>
    <t>Eva</t>
  </si>
  <si>
    <t>Aserby, Lincs</t>
  </si>
  <si>
    <t>Pill</t>
  </si>
  <si>
    <t>Kirkby, Lincs</t>
  </si>
  <si>
    <t>Mothers Help (Domestic)</t>
  </si>
  <si>
    <t>Sophie</t>
  </si>
  <si>
    <t>Claythorpe, Lincs</t>
  </si>
  <si>
    <t>Wold Newton, Lincs</t>
  </si>
  <si>
    <t>Martha E</t>
  </si>
  <si>
    <t>Florence J</t>
  </si>
  <si>
    <t>Lupton</t>
  </si>
  <si>
    <t>Lumby Yorks</t>
  </si>
  <si>
    <t>Codnor, Derbys</t>
  </si>
  <si>
    <t>George S</t>
  </si>
  <si>
    <t>John Toft</t>
  </si>
  <si>
    <t>Annie E V</t>
  </si>
  <si>
    <t>Tom C</t>
  </si>
  <si>
    <t>Frederick W</t>
  </si>
  <si>
    <t>Grocer's Assistant</t>
  </si>
  <si>
    <t>Oswestry, Shropshire</t>
  </si>
  <si>
    <t>Sub Post Mistress</t>
  </si>
  <si>
    <t>Both</t>
  </si>
  <si>
    <t>Kirkby-cum-Osgodby, Lincs</t>
  </si>
  <si>
    <t>Cheatherin</t>
  </si>
  <si>
    <t>Keatherin?</t>
  </si>
  <si>
    <t>Sturton, Lincs</t>
  </si>
  <si>
    <t>Margaret E</t>
  </si>
  <si>
    <t>Farm Carrier Carter</t>
  </si>
  <si>
    <t>Employee blank</t>
  </si>
  <si>
    <t>John W V</t>
  </si>
  <si>
    <t>Lucy H</t>
  </si>
  <si>
    <t>Ethel W</t>
  </si>
  <si>
    <t>Henry V</t>
  </si>
  <si>
    <t>Octavia H</t>
  </si>
  <si>
    <t>Simpson</t>
  </si>
  <si>
    <t>Panrioh</t>
  </si>
  <si>
    <t>Eliza A</t>
  </si>
  <si>
    <t>Fawcett</t>
  </si>
  <si>
    <t>Housemaid (Domestic)</t>
  </si>
  <si>
    <t>Under Housemaid (Domestic)</t>
  </si>
  <si>
    <t>Governess (School)</t>
  </si>
  <si>
    <t>Ruswarp, Yorks</t>
  </si>
  <si>
    <t>Lamyat, Somerset</t>
  </si>
  <si>
    <t>Withern, Lincs</t>
  </si>
  <si>
    <t>Pauline</t>
  </si>
  <si>
    <t>Dora L</t>
  </si>
  <si>
    <t>Helpstone, Northamptonshire</t>
  </si>
  <si>
    <t>Maggie</t>
  </si>
  <si>
    <t>Grace</t>
  </si>
  <si>
    <t>Sydney G W</t>
  </si>
  <si>
    <t>Laceby, Lincs</t>
  </si>
  <si>
    <t>Edith J</t>
  </si>
  <si>
    <t>Walter H</t>
  </si>
  <si>
    <t>Clara E</t>
  </si>
  <si>
    <t>Lutlon</t>
  </si>
  <si>
    <t>Bletchford, Lincs</t>
  </si>
  <si>
    <t>Ketsby, Lincs</t>
  </si>
  <si>
    <t>South Owersby, Lincs</t>
  </si>
  <si>
    <t>Wray</t>
  </si>
  <si>
    <t>Drainer &amp; Land Surveyor</t>
  </si>
  <si>
    <t>Elsham, Lincs</t>
  </si>
  <si>
    <t>Charles B</t>
  </si>
  <si>
    <t>Florence W</t>
  </si>
  <si>
    <t>Alfred D</t>
  </si>
  <si>
    <t>Betsy D</t>
  </si>
  <si>
    <t>Could be 24</t>
  </si>
  <si>
    <t>Clark CC</t>
  </si>
  <si>
    <t>Monitress (School)</t>
  </si>
  <si>
    <t>recorded as a daughter</t>
  </si>
  <si>
    <t>recorded Grarce</t>
  </si>
  <si>
    <t>Utterby, Lincs</t>
  </si>
  <si>
    <t>Fotherby, Lincs</t>
  </si>
  <si>
    <t>Miller (Carter)</t>
  </si>
  <si>
    <t>Louisa M</t>
  </si>
  <si>
    <t>Could be Newcolt</t>
  </si>
  <si>
    <t>Sharlott [sic]</t>
  </si>
  <si>
    <t>Thirza</t>
  </si>
  <si>
    <t>Born Hainton Mill</t>
  </si>
  <si>
    <t>Thomas H</t>
  </si>
  <si>
    <t>Nicholson</t>
  </si>
  <si>
    <t>Barley</t>
  </si>
  <si>
    <t>Gainsboro, Lincs</t>
  </si>
  <si>
    <t>Thorgonby, Lincs</t>
  </si>
  <si>
    <t>Hargreaves</t>
  </si>
  <si>
    <t>Farm Shepherd</t>
  </si>
  <si>
    <t>Helmsley, Yorks</t>
  </si>
  <si>
    <t>Georgie</t>
  </si>
  <si>
    <t>Haborough, Lincs</t>
  </si>
  <si>
    <t>Derby</t>
  </si>
  <si>
    <t>Winthorpe, Lincs</t>
  </si>
  <si>
    <t>Station Master R Cl</t>
  </si>
  <si>
    <t>Hadley, Middlesex</t>
  </si>
  <si>
    <t>New Mill End, Beds</t>
  </si>
  <si>
    <t>Wheathampstead, Herts</t>
  </si>
  <si>
    <t>North Mims, Herts</t>
  </si>
  <si>
    <t>Woodman Cutter</t>
  </si>
  <si>
    <t>Fenny Stratford</t>
  </si>
  <si>
    <t>Adlmina</t>
  </si>
  <si>
    <t>Wood</t>
  </si>
  <si>
    <t>Mareham-on-the-Hill, Lincs</t>
  </si>
  <si>
    <t>Lucy J</t>
  </si>
  <si>
    <t>Ben</t>
  </si>
  <si>
    <t>Father</t>
  </si>
  <si>
    <t>Brother-in-Law</t>
  </si>
  <si>
    <t>Common Carrier</t>
  </si>
  <si>
    <t>Stourton by Stow, Lincs</t>
  </si>
  <si>
    <t>Name and birthplace are the same on the record</t>
  </si>
  <si>
    <t>220 Acres</t>
  </si>
  <si>
    <t>360 Acres</t>
  </si>
  <si>
    <t>Belmont Old House</t>
  </si>
  <si>
    <t>Ag Labourer's Daughter</t>
  </si>
  <si>
    <t>316? Acres</t>
  </si>
  <si>
    <t>Kirmond, Lincs</t>
  </si>
  <si>
    <t>Squire</t>
  </si>
  <si>
    <t>Bricklayer's son</t>
  </si>
  <si>
    <t>Ag Labourer's son</t>
  </si>
  <si>
    <t>Blind</t>
  </si>
  <si>
    <t>Tew</t>
  </si>
  <si>
    <t>Pauper Almonerman</t>
  </si>
  <si>
    <t>Ashby Puerorum, Lincs</t>
  </si>
  <si>
    <t>Wheelwright's son</t>
  </si>
  <si>
    <t>Wheelwright's daughter</t>
  </si>
  <si>
    <t>Cottager Housekeeper's son</t>
  </si>
  <si>
    <t>Overlooker of Under Draining</t>
  </si>
  <si>
    <t>Farm Labourer's wife</t>
  </si>
  <si>
    <t>320 Acres</t>
  </si>
  <si>
    <t>Margeria</t>
  </si>
  <si>
    <t>Hillsborough, County Down</t>
  </si>
  <si>
    <t>Plantation Labourer's wife</t>
  </si>
  <si>
    <t>Unmarried?</t>
  </si>
  <si>
    <t>Blacksmith's daughter</t>
  </si>
  <si>
    <t>Unmarried? Blacksmith and Paunsner?</t>
  </si>
  <si>
    <t>Wattam with h [sic]</t>
  </si>
  <si>
    <t>Age is very blured</t>
  </si>
  <si>
    <t>Cannot make out last word in Occupation</t>
  </si>
  <si>
    <t>Backworth, Lincs [sic]</t>
  </si>
  <si>
    <t>Engineman for Thornbury Corn</t>
  </si>
  <si>
    <t>Guppy? &amp; Labourer</t>
  </si>
  <si>
    <t>Groom’s wife</t>
  </si>
  <si>
    <t>Lodger?</t>
  </si>
  <si>
    <t>Flear</t>
  </si>
  <si>
    <t>Agricultural Forman's wife</t>
  </si>
  <si>
    <t>Agricultural Forman's boy</t>
  </si>
  <si>
    <t>Spitlehouse</t>
  </si>
  <si>
    <t>Lemon</t>
  </si>
  <si>
    <t>Annah [sic]</t>
  </si>
  <si>
    <t>John Thorndeck</t>
  </si>
  <si>
    <t/>
  </si>
  <si>
    <t>Tom Coppin</t>
  </si>
  <si>
    <t>KirkycumOsgodby, Lincs</t>
  </si>
  <si>
    <t>Potterhanworth, Lincs</t>
  </si>
  <si>
    <t>BarnoldbyleBec, Lincs</t>
  </si>
  <si>
    <t>South Thoresby, Lincs</t>
  </si>
  <si>
    <t>Corringham, Lincs</t>
  </si>
  <si>
    <t>Holton-le-moor, Lincs</t>
  </si>
  <si>
    <t>Washingborough, Lincs</t>
  </si>
  <si>
    <t>North Kymo Fen, Lincs</t>
  </si>
  <si>
    <t>Gayton-le-Marsh, Lincs</t>
  </si>
  <si>
    <t>Rand, Lincs</t>
  </si>
  <si>
    <t>Suterton, Lincs</t>
  </si>
  <si>
    <t>Covenham St Mary, Lincs</t>
  </si>
  <si>
    <t>Old Belmont, Lincs</t>
  </si>
  <si>
    <t>Bricklayer (Apprentice)</t>
  </si>
  <si>
    <t>Labourer &amp; Engineman (Steam Threshing)</t>
  </si>
  <si>
    <t>Engineman Steam Thrashing</t>
  </si>
  <si>
    <t>Bricklayer (Journeyman)</t>
  </si>
  <si>
    <t>Blacksmith (Master)</t>
  </si>
  <si>
    <t>Tailor (Apprentice)</t>
  </si>
  <si>
    <t>Tailor (Journeyman)</t>
  </si>
  <si>
    <t>Wheelwright (Journeyman)</t>
  </si>
  <si>
    <t>Blacksmith (Journeyman)</t>
  </si>
  <si>
    <t>Shoemaker (Journeyman)</t>
  </si>
  <si>
    <t>Tilemaker</t>
  </si>
  <si>
    <t>Tailor (Appentice)</t>
  </si>
  <si>
    <t>Tailor (Master)</t>
  </si>
  <si>
    <t>52 acres</t>
  </si>
  <si>
    <t>Scholar - Grandson</t>
  </si>
  <si>
    <t>Dairymaid (Domestic)</t>
  </si>
  <si>
    <t>240 acres employing six men and two boys</t>
  </si>
  <si>
    <t>410 acres employing ten men and boy</t>
  </si>
  <si>
    <t>320 acres, employing nine labourers and boys</t>
  </si>
  <si>
    <t>General Labourer (Farm Lab)</t>
  </si>
  <si>
    <t>340 acres</t>
  </si>
  <si>
    <t>Waggoner (Ag Labourer)</t>
  </si>
  <si>
    <t>410 acres</t>
  </si>
  <si>
    <t>330 acres</t>
  </si>
  <si>
    <t>Farmer (Retired)</t>
  </si>
  <si>
    <t>19½ acres</t>
  </si>
  <si>
    <t>8 acres</t>
  </si>
  <si>
    <t>10 acres</t>
  </si>
  <si>
    <t>Elementary Schoolmistress</t>
  </si>
  <si>
    <t>Dressmaker (Apprentice)</t>
  </si>
  <si>
    <t>Clark (Assistant) R Cl</t>
  </si>
  <si>
    <t>Farm Horseman</t>
  </si>
  <si>
    <t>Yardman</t>
  </si>
  <si>
    <t>Kitchenmaid (Domestic)</t>
  </si>
  <si>
    <t>Wheelwright (Apprentice)</t>
  </si>
  <si>
    <t>Railway Platelayer (GNR)</t>
  </si>
  <si>
    <t>Railway Signalman (GNR)</t>
  </si>
  <si>
    <t>Manager (Coal Yard)</t>
  </si>
  <si>
    <t>Under Drainer</t>
  </si>
  <si>
    <t>Housekeeper (Assistant) (Domestic)</t>
  </si>
  <si>
    <t>Blacksmith (Assistant)</t>
  </si>
  <si>
    <t>Farm Labourer (Retired)</t>
  </si>
  <si>
    <t>At school</t>
  </si>
  <si>
    <t>Gardener (Domestic)</t>
  </si>
  <si>
    <t>Gamekeeper</t>
  </si>
  <si>
    <t>Railway Station Master (GNR)</t>
  </si>
  <si>
    <t>Railway Porter (GNR)</t>
  </si>
  <si>
    <t>Railway Clerk (GNR)</t>
  </si>
  <si>
    <t>Student (part time)</t>
  </si>
  <si>
    <t>Road Labourer</t>
  </si>
  <si>
    <t>Servant (Domestic)</t>
  </si>
  <si>
    <t>Farm Wagonner (Second)</t>
  </si>
  <si>
    <t>Grocer (Apprentice)</t>
  </si>
  <si>
    <t>Carpinter [sic]</t>
  </si>
  <si>
    <t>Carpinder's wife [sic]</t>
  </si>
  <si>
    <t>Farm Shephard [sic]</t>
  </si>
  <si>
    <t>Pauper, late Cottager</t>
  </si>
  <si>
    <t>Pauper, late Ag Labourer's wife</t>
  </si>
  <si>
    <t>Pauper, late Ag Labourer</t>
  </si>
  <si>
    <t>Farm Cattleman</t>
  </si>
  <si>
    <t>Willingham, Lincs</t>
  </si>
  <si>
    <t>Normanby-le-Wold, Lincs</t>
  </si>
  <si>
    <t>Castle Bytham, Lincs</t>
  </si>
  <si>
    <t>Leasingham, Lincs</t>
  </si>
  <si>
    <t>Mareham on Hill, Lincs</t>
  </si>
  <si>
    <t>Old Bolingbroke, Lincs</t>
  </si>
  <si>
    <t>North Cotes, Lincs</t>
  </si>
  <si>
    <t>Baston, Lincs</t>
  </si>
  <si>
    <t>Hainton Beck, Lincs</t>
  </si>
  <si>
    <t>Abode</t>
  </si>
  <si>
    <t>Arthur Temperley, Rector</t>
  </si>
  <si>
    <t>John Fotherby</t>
  </si>
  <si>
    <t>Charles Edward</t>
  </si>
  <si>
    <t>John Henry</t>
  </si>
  <si>
    <t>Constance Mary</t>
  </si>
  <si>
    <t>Wheatley</t>
  </si>
  <si>
    <t>Charles William</t>
  </si>
  <si>
    <t>Bontoft</t>
  </si>
  <si>
    <t xml:space="preserve">Fred </t>
  </si>
  <si>
    <t>Elsie Elizabeth</t>
  </si>
  <si>
    <t>Birkett</t>
  </si>
  <si>
    <t>Kenneth William</t>
  </si>
  <si>
    <t>Sixhills</t>
  </si>
  <si>
    <t>England</t>
  </si>
  <si>
    <t>Horncastle</t>
  </si>
  <si>
    <t>C G Baker, Rector</t>
  </si>
  <si>
    <t>Jean Mary</t>
  </si>
  <si>
    <t>Joyce</t>
  </si>
  <si>
    <t>Richard Arthur</t>
  </si>
  <si>
    <t>W A Rees Jones, Rector</t>
  </si>
  <si>
    <t>Kathleen Mary</t>
  </si>
  <si>
    <t xml:space="preserve">George  </t>
  </si>
  <si>
    <t>Rees Jones</t>
  </si>
  <si>
    <t>Frances Edith</t>
  </si>
  <si>
    <t>Frow</t>
  </si>
  <si>
    <t>Florence May</t>
  </si>
  <si>
    <t>Mary Eleanor</t>
  </si>
  <si>
    <t>Frederick Watson</t>
  </si>
  <si>
    <t>J Vivian Thomas, Vicar of Langton</t>
  </si>
  <si>
    <t>Fields</t>
  </si>
  <si>
    <t>F Kerr Thompson, Rector</t>
  </si>
  <si>
    <t>G W W Thorn, Rector</t>
  </si>
  <si>
    <t>Peter B G Binnall, Rector</t>
  </si>
  <si>
    <t>Patricia Ann</t>
  </si>
  <si>
    <t>Henry William</t>
  </si>
  <si>
    <t>Jobson</t>
  </si>
  <si>
    <t xml:space="preserve">James  </t>
  </si>
  <si>
    <t>John Robert</t>
  </si>
  <si>
    <t>Donald</t>
  </si>
  <si>
    <t xml:space="preserve">Ann </t>
  </si>
  <si>
    <t>A C Simpson, Rector</t>
  </si>
  <si>
    <t>Hyland</t>
  </si>
  <si>
    <t>Simon</t>
  </si>
  <si>
    <t>June</t>
  </si>
  <si>
    <t>Cosgrove</t>
  </si>
  <si>
    <t>Officiant</t>
  </si>
  <si>
    <t>Dales</t>
  </si>
  <si>
    <t>Christian Names</t>
  </si>
  <si>
    <t>Title</t>
  </si>
  <si>
    <t>Burial</t>
  </si>
  <si>
    <t>Age</t>
  </si>
  <si>
    <t>Also</t>
  </si>
  <si>
    <t>1 - 4</t>
  </si>
  <si>
    <t>Curtois</t>
  </si>
  <si>
    <t>Rowland</t>
  </si>
  <si>
    <t>Rector</t>
  </si>
  <si>
    <t>13/2/1813</t>
  </si>
  <si>
    <t>17/4/1823</t>
  </si>
  <si>
    <t>16/6/1823</t>
  </si>
  <si>
    <t>Vicar of Luddington in the Isle, Rector of Ludford Pava</t>
  </si>
  <si>
    <t>5 - 6</t>
  </si>
  <si>
    <t>29/8/1826</t>
  </si>
  <si>
    <t>Richmond</t>
  </si>
  <si>
    <t>Curate</t>
  </si>
  <si>
    <t>4/3/1830</t>
  </si>
  <si>
    <t>13/3/1838</t>
  </si>
  <si>
    <t>16 - 35</t>
  </si>
  <si>
    <t>27/10/1839</t>
  </si>
  <si>
    <t>2/3/1864</t>
  </si>
  <si>
    <t>14/5/1864</t>
  </si>
  <si>
    <t>35 - 43</t>
  </si>
  <si>
    <t>Charles Allix</t>
  </si>
  <si>
    <t>12/11/1864</t>
  </si>
  <si>
    <t>27/1/1879</t>
  </si>
  <si>
    <t>43 - 45</t>
  </si>
  <si>
    <t>31/07/1879</t>
  </si>
  <si>
    <t>7/09/1882</t>
  </si>
  <si>
    <t>46 - 55</t>
  </si>
  <si>
    <t>Vernon Taylor</t>
  </si>
  <si>
    <t>24/11/1883</t>
  </si>
  <si>
    <t>56 - 67</t>
  </si>
  <si>
    <t>67 - 68</t>
  </si>
  <si>
    <t>Ba(r)ker?</t>
  </si>
  <si>
    <t xml:space="preserve">C G </t>
  </si>
  <si>
    <t>68 - 69</t>
  </si>
  <si>
    <t>69 - 72</t>
  </si>
  <si>
    <t>Scorer</t>
  </si>
  <si>
    <t>73 - 74</t>
  </si>
  <si>
    <t>Kerr Thompson</t>
  </si>
  <si>
    <t>F</t>
  </si>
  <si>
    <t>74 - 74</t>
  </si>
  <si>
    <t>75 - 80</t>
  </si>
  <si>
    <t>Binnall</t>
  </si>
  <si>
    <t>Peter B G</t>
  </si>
  <si>
    <t>80 - 84</t>
  </si>
  <si>
    <t>Description</t>
  </si>
  <si>
    <t>BurYear</t>
  </si>
  <si>
    <t>BurMonth</t>
  </si>
  <si>
    <t>BurDate</t>
  </si>
  <si>
    <t>AgeNum</t>
  </si>
  <si>
    <t>Born</t>
  </si>
  <si>
    <t>Ashes</t>
  </si>
  <si>
    <t>King</t>
  </si>
  <si>
    <t>February</t>
  </si>
  <si>
    <t>R Curtois, Rector</t>
  </si>
  <si>
    <t>wife of William</t>
  </si>
  <si>
    <t>April</t>
  </si>
  <si>
    <t>Wadsley</t>
  </si>
  <si>
    <t>July</t>
  </si>
  <si>
    <t>November</t>
  </si>
  <si>
    <t>March</t>
  </si>
  <si>
    <t>s/o John &amp; Elizabeth</t>
  </si>
  <si>
    <t>10 mths</t>
  </si>
  <si>
    <t>s/o John &amp; Martha</t>
  </si>
  <si>
    <t xml:space="preserve">December </t>
  </si>
  <si>
    <t>wife of Robert</t>
  </si>
  <si>
    <t>Binbrook</t>
  </si>
  <si>
    <t>August</t>
  </si>
  <si>
    <t>d/o Robert &amp; Elizabeth</t>
  </si>
  <si>
    <t>4 days</t>
  </si>
  <si>
    <t>s/o Robert &amp; Elizabeth</t>
  </si>
  <si>
    <t>5 days</t>
  </si>
  <si>
    <t>10 days</t>
  </si>
  <si>
    <t>d/o Charles &amp; Ann</t>
  </si>
  <si>
    <t>4 mths</t>
  </si>
  <si>
    <t>w/o Robert</t>
  </si>
  <si>
    <t>w/o William</t>
  </si>
  <si>
    <t>October</t>
  </si>
  <si>
    <t>January</t>
  </si>
  <si>
    <t>w/o John</t>
  </si>
  <si>
    <t>w/o Richard</t>
  </si>
  <si>
    <t>Becroft</t>
  </si>
  <si>
    <t>Revd George Henry Curtois</t>
  </si>
  <si>
    <t>Parish Clerk</t>
  </si>
  <si>
    <t>s/o John &amp; Sarah</t>
  </si>
  <si>
    <t>Marris</t>
  </si>
  <si>
    <t>Mildred</t>
  </si>
  <si>
    <t>Farmery</t>
  </si>
  <si>
    <t>d/o Thomas &amp; Ann</t>
  </si>
  <si>
    <t>Donington super Baine</t>
  </si>
  <si>
    <t>Cadeby cum Wyham</t>
  </si>
  <si>
    <t>Preston</t>
  </si>
  <si>
    <t>1 mth</t>
  </si>
  <si>
    <t>d/o William &amp; Ann</t>
  </si>
  <si>
    <t>Darnell</t>
  </si>
  <si>
    <t>s/o William &amp; Ann</t>
  </si>
  <si>
    <t>2 wks</t>
  </si>
  <si>
    <t>Rector of this Parish Vicar of Luddington in the Isle, Rector of Ludford Parva</t>
  </si>
  <si>
    <t>Revd Thos J Holmes, Vicar of Sixhils</t>
  </si>
  <si>
    <t>6 mths</t>
  </si>
  <si>
    <t>Watham</t>
  </si>
  <si>
    <t>G H Curtois, Rector</t>
  </si>
  <si>
    <t>G H Curtois, Offic'g Minister</t>
  </si>
  <si>
    <t>s/o Richard &amp; Elizabeth</t>
  </si>
  <si>
    <t>1 day</t>
  </si>
  <si>
    <t>Revd St John Lucas</t>
  </si>
  <si>
    <t>Revd J Walker</t>
  </si>
  <si>
    <t>Langcroft</t>
  </si>
  <si>
    <t>C G Richmond, Offic'g Minister</t>
  </si>
  <si>
    <t>September</t>
  </si>
  <si>
    <t>Hand</t>
  </si>
  <si>
    <t>Beecroft</t>
  </si>
  <si>
    <t>Marked in Register as record 50a (Re-numbered 90 - a missing number - so that it is not text)</t>
  </si>
  <si>
    <t>Waltham</t>
  </si>
  <si>
    <t>The Revd J Loft, Offic'g Minister</t>
  </si>
  <si>
    <t>Mawer</t>
  </si>
  <si>
    <t>C G Richmond, Curate</t>
  </si>
  <si>
    <t>Infant</t>
  </si>
  <si>
    <t>Revd JC Wynter, Offic'g Minister</t>
  </si>
  <si>
    <t>Marris?</t>
  </si>
  <si>
    <t>Palmer</t>
  </si>
  <si>
    <t xml:space="preserve">Susan </t>
  </si>
  <si>
    <t>Middle Rasen</t>
  </si>
  <si>
    <t>Wroughton</t>
  </si>
  <si>
    <t>Revd Thos Langton, Offic'g Minister</t>
  </si>
  <si>
    <t>Martha Elizabeth</t>
  </si>
  <si>
    <t>Revd W G Moore, Offic'g Minister</t>
  </si>
  <si>
    <t>Revd John Otterman, Offic'g Minister</t>
  </si>
  <si>
    <t>Fanny Cecil</t>
  </si>
  <si>
    <t>Scarlet Fever</t>
  </si>
  <si>
    <t>20 mths</t>
  </si>
  <si>
    <t>Revd Chas Terrot, Off.Ministr</t>
  </si>
  <si>
    <t>Typhus Fever</t>
  </si>
  <si>
    <t>Revd A Corbett, Off Minister</t>
  </si>
  <si>
    <t>Market Rasen</t>
  </si>
  <si>
    <t>Blythe</t>
  </si>
  <si>
    <t>4 wks</t>
  </si>
  <si>
    <t>Thos Ainslie, Rector</t>
  </si>
  <si>
    <t>Frances Theodosia</t>
  </si>
  <si>
    <t>5 mths</t>
  </si>
  <si>
    <t>Asliph??</t>
  </si>
  <si>
    <t>Benniworth</t>
  </si>
  <si>
    <t>PAGE</t>
  </si>
  <si>
    <t>MISSING</t>
  </si>
  <si>
    <t>BUT NO GAP IN DATES (25 Aug - 15 Oct 1835)</t>
  </si>
  <si>
    <t>Revd A N Price, Off Minister</t>
  </si>
  <si>
    <t>Ludford Magna</t>
  </si>
  <si>
    <t>W L Sifson Wayet, Off Minister</t>
  </si>
  <si>
    <t>Hainton</t>
  </si>
  <si>
    <t>A Corbett, Rector</t>
  </si>
  <si>
    <t>Elvin</t>
  </si>
  <si>
    <t>Edlington</t>
  </si>
  <si>
    <t>Malan</t>
  </si>
  <si>
    <t xml:space="preserve">May </t>
  </si>
  <si>
    <t>E Baillie, Off. Minister</t>
  </si>
  <si>
    <t xml:space="preserve">Grant </t>
  </si>
  <si>
    <t>Greaves</t>
  </si>
  <si>
    <t>William Cash</t>
  </si>
  <si>
    <t>S.H Wynn, Off.Minister</t>
  </si>
  <si>
    <t>Tarnell?</t>
  </si>
  <si>
    <t>Davison</t>
  </si>
  <si>
    <t>Osgodby</t>
  </si>
  <si>
    <t>George Sherrif</t>
  </si>
  <si>
    <t>Babor???</t>
  </si>
  <si>
    <t>Revd J. Otter, Off. Minister</t>
  </si>
  <si>
    <t>Revd O A Manners,Off.Minister</t>
  </si>
  <si>
    <t>Fine?</t>
  </si>
  <si>
    <t>FledboroughNotts</t>
  </si>
  <si>
    <t>Tomasiner</t>
  </si>
  <si>
    <t>Ludford Pava</t>
  </si>
  <si>
    <t>Donington on Bain</t>
  </si>
  <si>
    <t>G H Woodcock, Off.Minister</t>
  </si>
  <si>
    <t>J Wright, Off. Minister</t>
  </si>
  <si>
    <t>J Haskell, Off. Minister</t>
  </si>
  <si>
    <t>Howsam</t>
  </si>
  <si>
    <t>Reuben</t>
  </si>
  <si>
    <t>Locking</t>
  </si>
  <si>
    <t>Torvel</t>
  </si>
  <si>
    <t>Charles John</t>
  </si>
  <si>
    <t>Ellen Eliza</t>
  </si>
  <si>
    <t>Hildyard?</t>
  </si>
  <si>
    <t>Houton</t>
  </si>
  <si>
    <t>Revd E Archer, Off Minister</t>
  </si>
  <si>
    <t>Revd, Rector of this Parish</t>
  </si>
  <si>
    <t>Charles Allix Wilkinson, Rector</t>
  </si>
  <si>
    <t>d/o Thomas &amp; Ruth</t>
  </si>
  <si>
    <t>s/o</t>
  </si>
  <si>
    <t>2 days</t>
  </si>
  <si>
    <t>Welton</t>
  </si>
  <si>
    <t>Brocklebank</t>
  </si>
  <si>
    <t>Margery</t>
  </si>
  <si>
    <t>Eastwood</t>
  </si>
  <si>
    <t xml:space="preserve">Ellen  </t>
  </si>
  <si>
    <t>William Neame</t>
  </si>
  <si>
    <t>11 mths</t>
  </si>
  <si>
    <t>Alan M Alington Rector of Benniworth</t>
  </si>
  <si>
    <t>James Maingay, Off Minister</t>
  </si>
  <si>
    <t>James Thomas</t>
  </si>
  <si>
    <t>Westlaby</t>
  </si>
  <si>
    <t>George William East</t>
  </si>
  <si>
    <t>Eliza Jane</t>
  </si>
  <si>
    <t xml:space="preserve">Ludford </t>
  </si>
  <si>
    <t>Fanny Agnes</t>
  </si>
  <si>
    <t>Oliver</t>
  </si>
  <si>
    <t>Baldwin</t>
  </si>
  <si>
    <t>Buttery</t>
  </si>
  <si>
    <t>Hausham?</t>
  </si>
  <si>
    <t>(none in 74)</t>
  </si>
  <si>
    <t>Willay</t>
  </si>
  <si>
    <t>Faldingworth</t>
  </si>
  <si>
    <t>Coppice</t>
  </si>
  <si>
    <t>Bowers</t>
  </si>
  <si>
    <t>Eleanor</t>
  </si>
  <si>
    <t>H Monkhouse</t>
  </si>
  <si>
    <t>Bracebridge</t>
  </si>
  <si>
    <t>Goxhill</t>
  </si>
  <si>
    <t>J Maingay</t>
  </si>
  <si>
    <t>J Maingay, Rector</t>
  </si>
  <si>
    <t>Tonnall?</t>
  </si>
  <si>
    <t>James Maingay, Rector</t>
  </si>
  <si>
    <t>Frederick James</t>
  </si>
  <si>
    <t xml:space="preserve">Edward  </t>
  </si>
  <si>
    <t>West Torrington</t>
  </si>
  <si>
    <t>Henry Monkhouse, Rector of East Barkwith</t>
  </si>
  <si>
    <t>Biscathorpe</t>
  </si>
  <si>
    <t>A R Fortescue, Vicar of Hainton &amp; Sixhills</t>
  </si>
  <si>
    <t>Flegg</t>
  </si>
  <si>
    <t>Whitworth,Lancs</t>
  </si>
  <si>
    <t>14 mths</t>
  </si>
  <si>
    <t>A T Fortescue, Vicar of Hainton &amp; Sixhills</t>
  </si>
  <si>
    <t>J W Vernon Taylor, Rector</t>
  </si>
  <si>
    <t>Wass</t>
  </si>
  <si>
    <t>Holton-le-Clay</t>
  </si>
  <si>
    <t>George Donner</t>
  </si>
  <si>
    <t>Hemmingby</t>
  </si>
  <si>
    <t>Jessie Pauline</t>
  </si>
  <si>
    <t>2 mths</t>
  </si>
  <si>
    <t>Davey</t>
  </si>
  <si>
    <t>Fanny Elizabeth</t>
  </si>
  <si>
    <t>9 mths</t>
  </si>
  <si>
    <t>George Rowson</t>
  </si>
  <si>
    <t>East Torrington</t>
  </si>
  <si>
    <t>Geo Elliot, Curate Benniworth</t>
  </si>
  <si>
    <t>Winn</t>
  </si>
  <si>
    <t>1 wk</t>
  </si>
  <si>
    <t>13 mths</t>
  </si>
  <si>
    <t>Grimsby</t>
  </si>
  <si>
    <t>Skipworth</t>
  </si>
  <si>
    <t>James Albert</t>
  </si>
  <si>
    <t>8 mths</t>
  </si>
  <si>
    <t>Larder</t>
  </si>
  <si>
    <t>Joseph William</t>
  </si>
  <si>
    <t>Hancer</t>
  </si>
  <si>
    <t>16 mths</t>
  </si>
  <si>
    <t>Ludford</t>
  </si>
  <si>
    <t>H C Monkhouse, Rector of East Barkwith</t>
  </si>
  <si>
    <t>child unbaptised - special service</t>
  </si>
  <si>
    <t>Tacey</t>
  </si>
  <si>
    <t>Certified under Burial Law Amendment 1880</t>
  </si>
  <si>
    <t>East Barkwith</t>
  </si>
  <si>
    <t>Walter George Pickering</t>
  </si>
  <si>
    <t>John Fletcher</t>
  </si>
  <si>
    <t>Edward Harold</t>
  </si>
  <si>
    <t>7 days</t>
  </si>
  <si>
    <t>Money</t>
  </si>
  <si>
    <t>Lilian</t>
  </si>
  <si>
    <t>Sidney</t>
  </si>
  <si>
    <t>19 days</t>
  </si>
  <si>
    <t>Job</t>
  </si>
  <si>
    <t>Herbert Oliver</t>
  </si>
  <si>
    <t>Burgh-on-Bain</t>
  </si>
  <si>
    <t>Peal</t>
  </si>
  <si>
    <t>Reginald John</t>
  </si>
  <si>
    <t>21 mths</t>
  </si>
  <si>
    <t>Dinah Elizabeth</t>
  </si>
  <si>
    <t>Augusta Dora Lucy</t>
  </si>
  <si>
    <t>Rector of this Parish from April 1883</t>
  </si>
  <si>
    <t>Betsy Dunham</t>
  </si>
  <si>
    <t>21Portland Street Lincoln</t>
  </si>
  <si>
    <t>William Hugh</t>
  </si>
  <si>
    <t>Bassingham</t>
  </si>
  <si>
    <t>Ada Mary</t>
  </si>
  <si>
    <t>7 mths</t>
  </si>
  <si>
    <t>G Herbert Rogers, Vicar of Hainton</t>
  </si>
  <si>
    <t xml:space="preserve">Corbet </t>
  </si>
  <si>
    <t>St John's Wood, London NW</t>
  </si>
  <si>
    <t>David Baker</t>
  </si>
  <si>
    <t>Northorpe</t>
  </si>
  <si>
    <t>Wilfred Ernest</t>
  </si>
  <si>
    <t>Union Workhouse</t>
  </si>
  <si>
    <t>Jane Locker</t>
  </si>
  <si>
    <t>The Red House, Lincoln</t>
  </si>
  <si>
    <t>Joseph John Thomas</t>
  </si>
  <si>
    <t>Rowett</t>
  </si>
  <si>
    <t>Alfred Dunham Pickering</t>
  </si>
  <si>
    <t>Bowler</t>
  </si>
  <si>
    <t>Annie Elizabeth</t>
  </si>
  <si>
    <t>Hallington</t>
  </si>
  <si>
    <t>Margaret May</t>
  </si>
  <si>
    <t>George S Lee, Rector of Benniworth</t>
  </si>
  <si>
    <t>George Thomas</t>
  </si>
  <si>
    <t>George Walter Ingram, Sup Minister, United Methodist Church, Louth</t>
  </si>
  <si>
    <t>Eagle Hall Lincoln</t>
  </si>
  <si>
    <t>Ludford Parva</t>
  </si>
  <si>
    <t>Bachelor</t>
  </si>
  <si>
    <t>Robert Brooke</t>
  </si>
  <si>
    <t>Frances Georgiana</t>
  </si>
  <si>
    <t>Susan Alice</t>
  </si>
  <si>
    <t>Rotherham</t>
  </si>
  <si>
    <t>on coroner's order for Burial, after inquest</t>
  </si>
  <si>
    <t>Gray St Lincoln, late of</t>
  </si>
  <si>
    <t>R Aston, Vicar of Hainton</t>
  </si>
  <si>
    <t>Stringer</t>
  </si>
  <si>
    <t>14 hrs</t>
  </si>
  <si>
    <t>Herman Lounds</t>
  </si>
  <si>
    <t>Sharpe</t>
  </si>
  <si>
    <t>John Edward</t>
  </si>
  <si>
    <t>Hannah Maria</t>
  </si>
  <si>
    <t>1 High Holme Road</t>
  </si>
  <si>
    <t>Emily Elizabeth</t>
  </si>
  <si>
    <t>James Frederick</t>
  </si>
  <si>
    <t>Ashby Pierorum</t>
  </si>
  <si>
    <t>Kelly</t>
  </si>
  <si>
    <t>Walmsgate</t>
  </si>
  <si>
    <t>Charles Joseph</t>
  </si>
  <si>
    <t>Rector 1901-1927</t>
  </si>
  <si>
    <t>Heighington</t>
  </si>
  <si>
    <t>T L Fry, Dean of Lincoln</t>
  </si>
  <si>
    <t>Legbourne</t>
  </si>
  <si>
    <t>Elma</t>
  </si>
  <si>
    <t>C G Hodge, Vicar of Hainton</t>
  </si>
  <si>
    <t>Murray</t>
  </si>
  <si>
    <t>Church Farm</t>
  </si>
  <si>
    <t>19 Vine Street</t>
  </si>
  <si>
    <t>11 Stockwell Road</t>
  </si>
  <si>
    <t>Knaresborough</t>
  </si>
  <si>
    <t>Norman L Scorer, Rector</t>
  </si>
  <si>
    <t>J B Harvey, N L Scorer, Rector</t>
  </si>
  <si>
    <t>12 days</t>
  </si>
  <si>
    <t xml:space="preserve">N L Scorer, Rector  </t>
  </si>
  <si>
    <t>Georgina Harriet</t>
  </si>
  <si>
    <t xml:space="preserve">Atkin </t>
  </si>
  <si>
    <t>Robert James</t>
  </si>
  <si>
    <t>Arthur Ernest</t>
  </si>
  <si>
    <t>Crescent House</t>
  </si>
  <si>
    <t>Hereford</t>
  </si>
  <si>
    <t>Jemima</t>
  </si>
  <si>
    <t>Belmont</t>
  </si>
  <si>
    <t>A E Liam Kay, Rector of East Barkwith</t>
  </si>
  <si>
    <t>Mary Geel?</t>
  </si>
  <si>
    <t>Wilthorpe Green</t>
  </si>
  <si>
    <t>Barnsley</t>
  </si>
  <si>
    <t>Walk Farm</t>
  </si>
  <si>
    <t>10 Harrison Place, Rasen Lane</t>
  </si>
  <si>
    <t>C E Newbould, Vicar of Hainton</t>
  </si>
  <si>
    <t>181 Lea Road</t>
  </si>
  <si>
    <t>Gainsborough</t>
  </si>
  <si>
    <t>H Whitbread, Rector of Hatton</t>
  </si>
  <si>
    <t>Low Belmont</t>
  </si>
  <si>
    <t>T H Hutchinson-Higgins Rector of Donington on Bain</t>
  </si>
  <si>
    <t>W Moore, Rector of Panton w Wragby</t>
  </si>
  <si>
    <t>John Wattam</t>
  </si>
  <si>
    <t>Certified by C G Cordey</t>
  </si>
  <si>
    <t>Alfred Dunham</t>
  </si>
  <si>
    <t>Certified by Jane Pickering Buried by H L Powell</t>
  </si>
  <si>
    <t>Maria Ellen</t>
  </si>
  <si>
    <t>Rasen Lane</t>
  </si>
  <si>
    <t>Thorney</t>
  </si>
  <si>
    <t xml:space="preserve">District Hospital Louth Late of </t>
  </si>
  <si>
    <t>Hatfield</t>
  </si>
  <si>
    <t>Leonard &amp; Vera</t>
  </si>
  <si>
    <t xml:space="preserve">Reginald  </t>
  </si>
  <si>
    <t>9 days</t>
  </si>
  <si>
    <t>Reginald &amp; Mary Phyllis</t>
  </si>
  <si>
    <t>G Savory, Rector of Benniworth</t>
  </si>
  <si>
    <t>Gadd</t>
  </si>
  <si>
    <t>Child</t>
  </si>
  <si>
    <t>Alfred Arthur</t>
  </si>
  <si>
    <t>Spring Side</t>
  </si>
  <si>
    <t>Alvingham</t>
  </si>
  <si>
    <t>Canwick Heach</t>
  </si>
  <si>
    <t>Canwick</t>
  </si>
  <si>
    <t>Rev F H Coles, Nonconform-ist Minister of Louth</t>
  </si>
  <si>
    <t>Edith Emma</t>
  </si>
  <si>
    <t>Betsy Coppin</t>
  </si>
  <si>
    <t>Husband of Jemima p.70 Station Road</t>
  </si>
  <si>
    <t>Council Houses</t>
  </si>
  <si>
    <t>Salome Jane</t>
  </si>
  <si>
    <t>Hill Crest</t>
  </si>
  <si>
    <t>Mary East</t>
  </si>
  <si>
    <t>Mr Morris, Methodist Minister</t>
  </si>
  <si>
    <t>Mr Holwell, Methodist Minister</t>
  </si>
  <si>
    <t>formerly SW (widow of No.522)</t>
  </si>
  <si>
    <t>died day before her 60th</t>
  </si>
  <si>
    <t>Blackburn</t>
  </si>
  <si>
    <t>Arthur Frederick</t>
  </si>
  <si>
    <t>York House, Newmarket</t>
  </si>
  <si>
    <t>Methodist Minister</t>
  </si>
  <si>
    <t>Witham Villas</t>
  </si>
  <si>
    <t>Washingborough</t>
  </si>
  <si>
    <t>Organist of this church for 52 years and for many years Churchwarden</t>
  </si>
  <si>
    <t>(Widow of No. 596 - formerly of SW)</t>
  </si>
  <si>
    <t>Skegness</t>
  </si>
  <si>
    <t>Sidesman and regular communicant at this church</t>
  </si>
  <si>
    <t>(Widow of No. 618- formerly of SW)</t>
  </si>
  <si>
    <t>(Daughter of 589 &amp; 545)</t>
  </si>
  <si>
    <t>Thomas Coppin</t>
  </si>
  <si>
    <t>Havencroft</t>
  </si>
  <si>
    <t>Stephen</t>
  </si>
  <si>
    <t>West Barkwith</t>
  </si>
  <si>
    <t>(Interment of ashes)</t>
  </si>
  <si>
    <t>Betsy Emma</t>
  </si>
  <si>
    <t>Martha Ella</t>
  </si>
  <si>
    <t>Martin Henry</t>
  </si>
  <si>
    <t>W G Ninnian, Methodist Minister</t>
  </si>
  <si>
    <t>L J Stagg, Methodist Minister</t>
  </si>
  <si>
    <t>The Priary</t>
  </si>
  <si>
    <t>Froome</t>
  </si>
  <si>
    <t>Annie Hibbitt</t>
  </si>
  <si>
    <t>(Cremated remains in the grave of W Webster) Crookham</t>
  </si>
  <si>
    <t>formerly South Willingham</t>
  </si>
  <si>
    <t>(Husband of 613)</t>
  </si>
  <si>
    <t>A S Taylor, Asst Curate</t>
  </si>
  <si>
    <t>(after cremation)</t>
  </si>
  <si>
    <t>Edmund</t>
  </si>
  <si>
    <t>Gertrude Betsy</t>
  </si>
  <si>
    <t>William Henry</t>
  </si>
  <si>
    <t>(wife No. 597)</t>
  </si>
  <si>
    <t>G W Hunter, Methodist Minister</t>
  </si>
  <si>
    <t xml:space="preserve">Ada  </t>
  </si>
  <si>
    <t>(wife of No 571)</t>
  </si>
  <si>
    <t>John William Hugh</t>
  </si>
  <si>
    <t>George Ernest</t>
  </si>
  <si>
    <t>(Cremated remains in grave R Richardson No 635)</t>
  </si>
  <si>
    <t>Hole</t>
  </si>
  <si>
    <t>Olive Vazeille</t>
  </si>
  <si>
    <t>(after cremation) Daughter of Arthur Temperley, Rector 1907-1927 No 535</t>
  </si>
  <si>
    <t>Bournmouth</t>
  </si>
  <si>
    <t>(wife of No 617) Eagle Lodge</t>
  </si>
  <si>
    <t>Woodhall Spa</t>
  </si>
  <si>
    <t>Lucy Kathleen</t>
  </si>
  <si>
    <t>Holme Grange</t>
  </si>
  <si>
    <t>Lucy May</t>
  </si>
  <si>
    <t>Bolland</t>
  </si>
  <si>
    <t>Joan</t>
  </si>
  <si>
    <t>Oak Cottage</t>
  </si>
  <si>
    <t>(after cremation in grave No.556) 10 Debdale Road</t>
  </si>
  <si>
    <t>Barrowby</t>
  </si>
  <si>
    <t>Johnston</t>
  </si>
  <si>
    <t>(after cremation in grave No 536) 49 Ramsgate</t>
  </si>
  <si>
    <t>Lockett</t>
  </si>
  <si>
    <t>9 Hainton Road</t>
  </si>
  <si>
    <t>Dorothy</t>
  </si>
  <si>
    <t>Ivy</t>
  </si>
  <si>
    <t>The Sycamores</t>
  </si>
  <si>
    <t xml:space="preserve">(formerly of South Willingham) Fir Close </t>
  </si>
  <si>
    <t>Riddle</t>
  </si>
  <si>
    <t>(after cremation in grave No.463) 13 St Edwards Drive</t>
  </si>
  <si>
    <t>Sudbrook</t>
  </si>
  <si>
    <t>R Gibson, Rector of Sudbrook A C Simpson Rector</t>
  </si>
  <si>
    <t>Vera</t>
  </si>
  <si>
    <t>Cockerell Hall</t>
  </si>
  <si>
    <t>F G Lee, Vicar Middle Rasen</t>
  </si>
  <si>
    <t xml:space="preserve">Leonard  </t>
  </si>
  <si>
    <t xml:space="preserve">(formerly of South Willingham) </t>
  </si>
  <si>
    <t>Sutton-on-Sea</t>
  </si>
  <si>
    <t>Thomas Arthur</t>
  </si>
  <si>
    <t>V Irwin, Rector of Wickenby</t>
  </si>
  <si>
    <t>Deeprose</t>
  </si>
  <si>
    <t>William David</t>
  </si>
  <si>
    <t>left blank</t>
  </si>
  <si>
    <t>Beatrice Alice</t>
  </si>
  <si>
    <t>(Wife of 661 formerly of South Willingham) Fir Close</t>
  </si>
  <si>
    <t>Olga Catherine</t>
  </si>
  <si>
    <t>Taylewood Nursing Home</t>
  </si>
  <si>
    <t>M J Croft, Vicar of Market Rasen</t>
  </si>
  <si>
    <t>Webb</t>
  </si>
  <si>
    <t>Carpenter's Cottage</t>
  </si>
  <si>
    <t>Bluebell Cottage</t>
  </si>
  <si>
    <t>Reville</t>
  </si>
  <si>
    <t>Stuart</t>
  </si>
  <si>
    <t>Thistledown, Barkwith Road</t>
  </si>
  <si>
    <t>T Atkin, Rector of Middle Rasen</t>
  </si>
  <si>
    <t>Leslie John William</t>
  </si>
  <si>
    <t>40 Tredarvah Road</t>
  </si>
  <si>
    <t>Penzance</t>
  </si>
  <si>
    <t>Ian S Partridge Priest-i/c</t>
  </si>
  <si>
    <t>Yes</t>
  </si>
  <si>
    <t>John Tharratt</t>
  </si>
  <si>
    <t>Pilham</t>
  </si>
  <si>
    <t>Hodson</t>
  </si>
  <si>
    <t>John Nigel</t>
  </si>
  <si>
    <t>Rose Cottage Farm</t>
  </si>
  <si>
    <t>The Close, Barkwith Road</t>
  </si>
  <si>
    <t>Albert</t>
  </si>
  <si>
    <t>Christopher Harold</t>
  </si>
  <si>
    <t>Woodbine Cottage</t>
  </si>
  <si>
    <t>Dick</t>
  </si>
  <si>
    <t>Tanglewood Nursing Home</t>
  </si>
  <si>
    <t>The Conifers, Barkwith Road</t>
  </si>
  <si>
    <t>Ian S Partridge, Rector</t>
  </si>
  <si>
    <t>Addison</t>
  </si>
  <si>
    <t>18 Chatsworth Road</t>
  </si>
  <si>
    <t>Sheffield</t>
  </si>
  <si>
    <t>1 Hainton Road</t>
  </si>
  <si>
    <t xml:space="preserve">Rose Cottage  </t>
  </si>
  <si>
    <t>Ian S Partridge, Officiating Minister</t>
  </si>
  <si>
    <t>Audrey Vera</t>
  </si>
  <si>
    <t>Ethel Joyce(Jill)</t>
  </si>
  <si>
    <t>M Jordan, Diocesan Reader</t>
  </si>
  <si>
    <t>Francis Michael Brydone</t>
  </si>
  <si>
    <t>Moore</t>
  </si>
  <si>
    <t>Cameron Alexander Gordon</t>
  </si>
  <si>
    <t>The Old Post Office</t>
  </si>
  <si>
    <t>Charles Patrick, Priest-i/c</t>
  </si>
  <si>
    <t>Deeprose/Bee</t>
  </si>
  <si>
    <t>Vera Stewart</t>
  </si>
  <si>
    <t>Basil Samuel</t>
  </si>
  <si>
    <t xml:space="preserve">The Elms, </t>
  </si>
  <si>
    <t>27 Stow Road</t>
  </si>
  <si>
    <t>Willingham-by-Stow</t>
  </si>
  <si>
    <t>Winning</t>
  </si>
  <si>
    <t>Alice Muriel</t>
  </si>
  <si>
    <t>Meadow Rise</t>
  </si>
  <si>
    <t>North Walk Farm</t>
  </si>
  <si>
    <t>McArdle</t>
  </si>
  <si>
    <t>John Anthony</t>
  </si>
  <si>
    <t>Chris Harrington, Curate</t>
  </si>
  <si>
    <t>Rachel Margaret</t>
  </si>
  <si>
    <t>West Wold</t>
  </si>
  <si>
    <t>Margaret Lucy</t>
  </si>
  <si>
    <t>17 Newton Close</t>
  </si>
  <si>
    <t>Agnes Elizabeth</t>
  </si>
  <si>
    <t>Morgan</t>
  </si>
  <si>
    <t>Bay Tree Cottage</t>
  </si>
  <si>
    <t>George W W</t>
  </si>
  <si>
    <t>Thorn</t>
  </si>
  <si>
    <t>BurReg_Page</t>
  </si>
  <si>
    <t>BurReg_1st_Mention</t>
  </si>
  <si>
    <t>BurReg_Last_Mention</t>
  </si>
  <si>
    <t>A C</t>
  </si>
  <si>
    <t>W A</t>
  </si>
  <si>
    <t>N V</t>
  </si>
  <si>
    <t>C G</t>
  </si>
  <si>
    <t>John William Vernon</t>
  </si>
  <si>
    <t>25/7/1824</t>
  </si>
  <si>
    <t>Month</t>
  </si>
  <si>
    <t>Year</t>
  </si>
  <si>
    <t>Grave No</t>
  </si>
  <si>
    <t>Area</t>
  </si>
  <si>
    <t>Comments</t>
  </si>
  <si>
    <t>1863-05-11</t>
  </si>
  <si>
    <t>1884-07-15</t>
  </si>
  <si>
    <t>1865-11-11</t>
  </si>
  <si>
    <t>Unmarked</t>
  </si>
  <si>
    <t>?</t>
  </si>
  <si>
    <t>1829-10-18</t>
  </si>
  <si>
    <t>1864-10-28</t>
  </si>
  <si>
    <t>1872/10/?</t>
  </si>
  <si>
    <t>1854/02/26</t>
  </si>
  <si>
    <t>1849/01/03</t>
  </si>
  <si>
    <t>Unreadable</t>
  </si>
  <si>
    <t>1871/10/19</t>
  </si>
  <si>
    <t>1885-08-20</t>
  </si>
  <si>
    <t>1837-01-13</t>
  </si>
  <si>
    <t>1882-06-30</t>
  </si>
  <si>
    <t>Elija?</t>
  </si>
  <si>
    <t>1865-08-01</t>
  </si>
  <si>
    <t>1843-03-12</t>
  </si>
  <si>
    <t>Yorke</t>
  </si>
  <si>
    <t>1857-08-05</t>
  </si>
  <si>
    <t>1869-12-19</t>
  </si>
  <si>
    <t>1886-08-02</t>
  </si>
  <si>
    <t>1846-11-01</t>
  </si>
  <si>
    <t>1866-05-04</t>
  </si>
  <si>
    <t>Hargraves</t>
  </si>
  <si>
    <t>1898-11-01</t>
  </si>
  <si>
    <t>1888-04-30</t>
  </si>
  <si>
    <t>Corbet</t>
  </si>
  <si>
    <t>1802-06-25</t>
  </si>
  <si>
    <t>1873-03-06</t>
  </si>
  <si>
    <t>1876-12-07</t>
  </si>
  <si>
    <t>Neave</t>
  </si>
  <si>
    <t>1866-11-11</t>
  </si>
  <si>
    <t>Betty</t>
  </si>
  <si>
    <t>1884-10-30</t>
  </si>
  <si>
    <t>1856-04-19</t>
  </si>
  <si>
    <t>1846-12-23</t>
  </si>
  <si>
    <t>1840-08-28</t>
  </si>
  <si>
    <t>1820-08-29</t>
  </si>
  <si>
    <t>1833-05-06</t>
  </si>
  <si>
    <t>1819-01-26</t>
  </si>
  <si>
    <t>1831-05-12</t>
  </si>
  <si>
    <t>1854-12-29</t>
  </si>
  <si>
    <t>1865-03-22</t>
  </si>
  <si>
    <t>1865-07-01</t>
  </si>
  <si>
    <t>18??-01-21</t>
  </si>
  <si>
    <t>18??</t>
  </si>
  <si>
    <t>1869-03-15</t>
  </si>
  <si>
    <t>1819-05-20</t>
  </si>
  <si>
    <t>1826-04-07</t>
  </si>
  <si>
    <t>1841-02-16</t>
  </si>
  <si>
    <t xml:space="preserve">Sarah  </t>
  </si>
  <si>
    <t>1824-07-22</t>
  </si>
  <si>
    <t>Gordey</t>
  </si>
  <si>
    <t>1890-12-20</t>
  </si>
  <si>
    <t>1883-11-21</t>
  </si>
  <si>
    <t>1845-03-05</t>
  </si>
  <si>
    <t>1851-01-11</t>
  </si>
  <si>
    <t>Jane Locket</t>
  </si>
  <si>
    <t>1986-?-?</t>
  </si>
  <si>
    <t>1988-?-?</t>
  </si>
  <si>
    <t>1993-?-?</t>
  </si>
  <si>
    <t>1834-08-25</t>
  </si>
  <si>
    <t>1835-01-28</t>
  </si>
  <si>
    <t>Howard</t>
  </si>
  <si>
    <t>Arthur (Rev)</t>
  </si>
  <si>
    <t>Phoebe Louisa Vazeille</t>
  </si>
  <si>
    <t>1967-?-?</t>
  </si>
  <si>
    <t>1976-?-?</t>
  </si>
  <si>
    <t>1837-12-17</t>
  </si>
  <si>
    <t>1895-01-12</t>
  </si>
  <si>
    <t>1885-04-04</t>
  </si>
  <si>
    <t>1885-04-07</t>
  </si>
  <si>
    <t>1818-12-18</t>
  </si>
  <si>
    <t>1832-01-10</t>
  </si>
  <si>
    <t>1854-06-27</t>
  </si>
  <si>
    <t>John Stanley</t>
  </si>
  <si>
    <t>1895-04-30</t>
  </si>
  <si>
    <t>Donner</t>
  </si>
  <si>
    <t>1884-11-28</t>
  </si>
  <si>
    <t>1880-03-01</t>
  </si>
  <si>
    <t>1888-12-21</t>
  </si>
  <si>
    <t>1862-10-13</t>
  </si>
  <si>
    <t>1891-08-01</t>
  </si>
  <si>
    <t>1864-10-31</t>
  </si>
  <si>
    <t>1846-05-22</t>
  </si>
  <si>
    <t>3 children</t>
  </si>
  <si>
    <t>1840-?-?</t>
  </si>
  <si>
    <t>1891-01-25</t>
  </si>
  <si>
    <t>1897-05-15</t>
  </si>
  <si>
    <t>7.1.?</t>
  </si>
  <si>
    <t>1863-11-24</t>
  </si>
  <si>
    <t>of Hainton</t>
  </si>
  <si>
    <t>Ross</t>
  </si>
  <si>
    <t>Bartholomew B</t>
  </si>
  <si>
    <t>Arthur E</t>
  </si>
  <si>
    <t xml:space="preserve">Green </t>
  </si>
  <si>
    <t>John Clay</t>
  </si>
  <si>
    <t>1881-09-17</t>
  </si>
  <si>
    <t>1871-07-19</t>
  </si>
  <si>
    <t>of Ludford</t>
  </si>
  <si>
    <t>1869-06-06</t>
  </si>
  <si>
    <t>unreadable</t>
  </si>
  <si>
    <t>1849-05-05</t>
  </si>
  <si>
    <t>1836-07-05</t>
  </si>
  <si>
    <t>Hesley</t>
  </si>
  <si>
    <t>Alice Bett</t>
  </si>
  <si>
    <t>1804-04-02</t>
  </si>
  <si>
    <t>1892-04-31</t>
  </si>
  <si>
    <t>1853-12-06</t>
  </si>
  <si>
    <t>1843-08-19</t>
  </si>
  <si>
    <t>Iron Cross</t>
  </si>
  <si>
    <t>1978-?-?</t>
  </si>
  <si>
    <t>Beatrice Mary</t>
  </si>
  <si>
    <t>Lucy Katherine</t>
  </si>
  <si>
    <t>1891-04-17</t>
  </si>
  <si>
    <t>1896-08-21</t>
  </si>
  <si>
    <t xml:space="preserve">Prescot </t>
  </si>
  <si>
    <t>1821-04-07</t>
  </si>
  <si>
    <t>1839-01-09</t>
  </si>
  <si>
    <t>1889-05-22</t>
  </si>
  <si>
    <t>1890-01-12</t>
  </si>
  <si>
    <t>1977-?-?</t>
  </si>
  <si>
    <t>Jean</t>
  </si>
  <si>
    <t>1892-05-20</t>
  </si>
  <si>
    <t>1885-03-04</t>
  </si>
  <si>
    <t>1885-12-31</t>
  </si>
  <si>
    <t>Revd Andrew</t>
  </si>
  <si>
    <t>1864-05-09</t>
  </si>
  <si>
    <t xml:space="preserve">Blanche </t>
  </si>
  <si>
    <t>1860-08-06</t>
  </si>
  <si>
    <t>Edwin Charles</t>
  </si>
  <si>
    <t>1856-12-05</t>
  </si>
  <si>
    <t>1877-03-17</t>
  </si>
  <si>
    <t>Clithero</t>
  </si>
  <si>
    <t>1887-08-20</t>
  </si>
  <si>
    <t>1867-07-05</t>
  </si>
  <si>
    <t>1865-?-?</t>
  </si>
  <si>
    <t>in infancy</t>
  </si>
  <si>
    <t>1875-06-26</t>
  </si>
  <si>
    <t>1869-03-13</t>
  </si>
  <si>
    <t>1860-07-12</t>
  </si>
  <si>
    <t>1875-09-01</t>
  </si>
  <si>
    <t xml:space="preserve">Walter  </t>
  </si>
  <si>
    <t>1896-07-06</t>
  </si>
  <si>
    <t>1876-07-25</t>
  </si>
  <si>
    <t>1864-01-13</t>
  </si>
  <si>
    <t>1879-11-29</t>
  </si>
  <si>
    <t>1881-12-26</t>
  </si>
  <si>
    <t>1883-03-13</t>
  </si>
  <si>
    <t>Alfred Lynn</t>
  </si>
  <si>
    <t>In memory of</t>
  </si>
  <si>
    <t>1883-01-22</t>
  </si>
  <si>
    <t>1889-04-24</t>
  </si>
  <si>
    <t>1809-05-10</t>
  </si>
  <si>
    <t>all in Roman figures</t>
  </si>
  <si>
    <t>Frederic James</t>
  </si>
  <si>
    <t>1881-02-26</t>
  </si>
  <si>
    <t>1893-01-16</t>
  </si>
  <si>
    <t>unreadable/broken cross</t>
  </si>
  <si>
    <t>Rev George Henry</t>
  </si>
  <si>
    <t>1828-05-19</t>
  </si>
  <si>
    <t>Rev Rowland</t>
  </si>
  <si>
    <t>1823-06-11</t>
  </si>
  <si>
    <t>1808-10-23</t>
  </si>
  <si>
    <t>Grove Thouson</t>
  </si>
  <si>
    <t>Chris</t>
  </si>
  <si>
    <t>Samuel Basil</t>
  </si>
  <si>
    <t>ashes</t>
  </si>
  <si>
    <t>1875-03-01</t>
  </si>
  <si>
    <t>1890-07-31</t>
  </si>
  <si>
    <t>1898-10-21</t>
  </si>
  <si>
    <t>1891-06-04</t>
  </si>
  <si>
    <t>Woodward</t>
  </si>
  <si>
    <t>M M</t>
  </si>
  <si>
    <t>1890-11-25</t>
  </si>
  <si>
    <t>Hibbitt</t>
  </si>
  <si>
    <t>wife</t>
  </si>
  <si>
    <t>daughter</t>
  </si>
  <si>
    <t>Dina Elizabeth</t>
  </si>
  <si>
    <t>1898-05-13</t>
  </si>
  <si>
    <t>1882-07-01</t>
  </si>
  <si>
    <t>1879-08-09</t>
  </si>
  <si>
    <t>1881-06-09</t>
  </si>
  <si>
    <t>1887-07-05</t>
  </si>
  <si>
    <t xml:space="preserve">Robert  </t>
  </si>
  <si>
    <t>George Earnest</t>
  </si>
  <si>
    <t>1991-?-?</t>
  </si>
  <si>
    <t>Simon Ashley</t>
  </si>
  <si>
    <t>Revill</t>
  </si>
  <si>
    <t>1994-?-?</t>
  </si>
  <si>
    <t>Phyllis Vera</t>
  </si>
  <si>
    <t>1995-?-?</t>
  </si>
  <si>
    <t>1996-?-?</t>
  </si>
  <si>
    <t>Ethel Joyce (Jill)</t>
  </si>
  <si>
    <t>Riase?</t>
  </si>
  <si>
    <t>Elisabeth</t>
  </si>
  <si>
    <t>1870-09-28</t>
  </si>
  <si>
    <t>1868-08-20</t>
  </si>
  <si>
    <t xml:space="preserve">Susan  </t>
  </si>
  <si>
    <t>1882-12-08</t>
  </si>
  <si>
    <t>1884-03-03</t>
  </si>
  <si>
    <t xml:space="preserve">Smithson </t>
  </si>
  <si>
    <t>1892-08-06</t>
  </si>
  <si>
    <t>48?</t>
  </si>
  <si>
    <t>202 assumed from siblings</t>
  </si>
  <si>
    <t>Ruth's status is Wife in the Census, not Head as Thomas is out - see 1851271</t>
  </si>
  <si>
    <t>Pier? Looks like ll, see Tathwell, 75</t>
  </si>
  <si>
    <t>Definitely Tealby</t>
  </si>
  <si>
    <t>Initial is definitely F</t>
  </si>
  <si>
    <t>probably Blacksmith Lane - forge</t>
  </si>
  <si>
    <t>Farmer's Son (working on Farm)</t>
  </si>
  <si>
    <t>Entered as Garthman or Herdsman on Farm</t>
  </si>
  <si>
    <t>Is Tyson her maiden name?</t>
  </si>
  <si>
    <t>Cloxby?, Lincs</t>
  </si>
  <si>
    <t>Waddingham, Lincs</t>
  </si>
  <si>
    <t>Looks like Wolsingham</t>
  </si>
  <si>
    <t>Waggoner on Farm?</t>
  </si>
  <si>
    <t>Higgall</t>
  </si>
  <si>
    <t>Troy</t>
  </si>
  <si>
    <t>Thenny</t>
  </si>
  <si>
    <t>Ballerdine, Ireland</t>
  </si>
  <si>
    <t>Could be Cordey</t>
  </si>
  <si>
    <t>Dyke mence??, Lincs</t>
  </si>
  <si>
    <t>Son working on farm</t>
  </si>
  <si>
    <t>Eustace Ernest Vazeille</t>
  </si>
  <si>
    <t>Margaret Agnes Vazeille</t>
  </si>
  <si>
    <t>Llanbrynmair, Montgomeryshire</t>
  </si>
  <si>
    <t>Written as Kanbrynmair</t>
  </si>
  <si>
    <t>Hailitham? Lincs</t>
  </si>
  <si>
    <t>Hailtham</t>
  </si>
  <si>
    <t>Colaw</t>
  </si>
  <si>
    <t>Swaton, Lincolnshire</t>
  </si>
  <si>
    <t>Labourer Under Drainer (Estate)</t>
  </si>
  <si>
    <t>Chilvers Cotons, Warwickshire</t>
  </si>
  <si>
    <t>Kielby [sic], Lincoln</t>
  </si>
  <si>
    <t>Tom &amp; Ann's birth places reversed on this Census</t>
  </si>
  <si>
    <t>Signed by E. Anderson, his 14 yr old Granddaugther</t>
  </si>
  <si>
    <t>SW Top, Farm House</t>
  </si>
  <si>
    <t>Minster Farm</t>
  </si>
  <si>
    <t>SW Top, Cottages</t>
  </si>
  <si>
    <t>Minster Farm Cottages</t>
  </si>
  <si>
    <t>Belmont, Gravel Pits, Cottages</t>
  </si>
  <si>
    <t>Top Walk Cottages</t>
  </si>
  <si>
    <t>Hainton Road Farm</t>
  </si>
  <si>
    <t>Hainton Road Cottage</t>
  </si>
  <si>
    <t>The Village, Cottage</t>
  </si>
  <si>
    <t>The Village, Farm House</t>
  </si>
  <si>
    <t>Probably The Manor</t>
  </si>
  <si>
    <t>SW Rectory</t>
  </si>
  <si>
    <t>The Village, House &amp; Shop</t>
  </si>
  <si>
    <t>Pasture House,SW, Lincs</t>
  </si>
  <si>
    <t>Cauckwell</t>
  </si>
  <si>
    <t>Probably the Station House</t>
  </si>
  <si>
    <t>Garmi?</t>
  </si>
  <si>
    <t>Dalkeith, Scotland</t>
  </si>
  <si>
    <t>Normaby by Spital, Lincs</t>
  </si>
  <si>
    <t>South Thursby, Lincs</t>
  </si>
  <si>
    <t>Spridlington</t>
  </si>
  <si>
    <t>Moutin By Timberland, Lincs</t>
  </si>
  <si>
    <t>Thornton le Moor, Market Rasen, Lincs</t>
  </si>
  <si>
    <t>Woodman Labourer (Estates)</t>
  </si>
  <si>
    <t>Errand Boy on Farm crossed out.</t>
  </si>
  <si>
    <t>Arthur Presswood</t>
  </si>
  <si>
    <t>George Sanderson</t>
  </si>
  <si>
    <t>Albert Henry</t>
  </si>
  <si>
    <t>Gladys May</t>
  </si>
  <si>
    <t>Reginald Woodthorpe Bowen</t>
  </si>
  <si>
    <t>Worker in Training</t>
  </si>
  <si>
    <t>Scambelsby [sic], Lincs</t>
  </si>
  <si>
    <t>Agriculture</t>
  </si>
  <si>
    <t>Cyril L</t>
  </si>
  <si>
    <t>Mary Green</t>
  </si>
  <si>
    <t>Florence Weldon</t>
  </si>
  <si>
    <t>Bassingham, Lincs</t>
  </si>
  <si>
    <t>Ashley</t>
  </si>
  <si>
    <t>Worksop</t>
  </si>
  <si>
    <t>Kneesall, Notts</t>
  </si>
  <si>
    <t>Sycamores?</t>
  </si>
  <si>
    <t>So, to summarise, this spreadsheet records the information in the Census and Registers with minimal corrections.</t>
  </si>
  <si>
    <t>It was typed into this spreadsheet by Paul Fuller, South Willingham, assisted by Tim Fuller, Copmanthorpe, York from photocopies of the Census obtained from the National Archive at Kew.</t>
  </si>
  <si>
    <t>The census only contains the age of residents. However, as we know the year and month the census was taken, the spreadsheet calculates the year the resident was born from the age given. But this in itself is inaccurate (due to rounding errors) as a resident with an age of 12 in the 1851 census will be given a year born of 1839. However if that resident is actually 12 years and 10 months old (still recorded as 12 in the document), their true date of birth is 1838. Children newly born have had their age recorded in months or even weeks in the census document (sometimes corrected to zero). The record in the spreadsheet has been converted to a fraction of a year to allow the year born calculation to work as accurately as possible.</t>
  </si>
  <si>
    <t>Labourer's Granddaughter</t>
  </si>
  <si>
    <t>Brickmaker's son</t>
  </si>
  <si>
    <t>Labourer's son</t>
  </si>
  <si>
    <t>Brickmaker's daughter</t>
  </si>
  <si>
    <t>Labourer's daughter in law</t>
  </si>
  <si>
    <t>Willingham Road</t>
  </si>
  <si>
    <t>Haton, Lincs</t>
  </si>
  <si>
    <t>Koswich, York</t>
  </si>
  <si>
    <t>Charlott [sic]</t>
  </si>
  <si>
    <t>Age could be 56</t>
  </si>
  <si>
    <t>Carpinder's daughter [sic]</t>
  </si>
  <si>
    <t>Master Tailor's wife</t>
  </si>
  <si>
    <t>Master Tailor's son</t>
  </si>
  <si>
    <t>Ag Labourer's daughter</t>
  </si>
  <si>
    <t>Blacksmith's son</t>
  </si>
  <si>
    <t>Wellsmaker's son</t>
  </si>
  <si>
    <t>Mehitable</t>
  </si>
  <si>
    <t>Chalot</t>
  </si>
  <si>
    <t>Pickring [sic]</t>
  </si>
  <si>
    <t>Bycroft</t>
  </si>
  <si>
    <t>The Census and Registers are handwritten, so the handwriting becomes open to interpretation; for instance in the 1841 and 1851 Census returns, the Enumerator writes an identical symbol for Capital I and Capital T.</t>
  </si>
  <si>
    <t>Hawker</t>
  </si>
  <si>
    <t>Marlin, Lincs</t>
  </si>
  <si>
    <t>Yardman (Domestic)</t>
  </si>
  <si>
    <t>Freeboro'</t>
  </si>
  <si>
    <t>Grange farm?</t>
  </si>
  <si>
    <t>Farmer's pupil</t>
  </si>
  <si>
    <t>Boyett</t>
  </si>
  <si>
    <t>Milsley? Baynell?</t>
  </si>
  <si>
    <t>Baynell?</t>
  </si>
  <si>
    <t>Lessington, Lincs</t>
  </si>
  <si>
    <t>Hanbryenair, Montgomery</t>
  </si>
  <si>
    <t>Eustace</t>
  </si>
  <si>
    <t>Ambrose</t>
  </si>
  <si>
    <t>Glithers</t>
  </si>
  <si>
    <t>Willeax</t>
  </si>
  <si>
    <t>Bryers</t>
  </si>
  <si>
    <t>Strans</t>
  </si>
  <si>
    <t>Wyham, Lincs</t>
  </si>
  <si>
    <t>Herman Lownds</t>
  </si>
  <si>
    <t>Lamberolt, Lincs</t>
  </si>
  <si>
    <t>Initial definitely a J</t>
  </si>
  <si>
    <t>Shoemaker's son</t>
  </si>
  <si>
    <t>Shoemaker's daughter</t>
  </si>
  <si>
    <t>Date of 3rd is made up (not in Register) - based on death date on Gravestone</t>
  </si>
  <si>
    <t>15 days</t>
  </si>
  <si>
    <t>George S Lee, Rector of Benniworth &amp; A W Fletcher, Vicar of Hainton</t>
  </si>
  <si>
    <t>South Willingham died at Southwold</t>
  </si>
  <si>
    <t>Bartholomew Brewer</t>
  </si>
  <si>
    <t>Mary Alice Bett</t>
  </si>
  <si>
    <t>Heeley</t>
  </si>
  <si>
    <t>Is it Healey?</t>
  </si>
  <si>
    <t>4/183</t>
  </si>
  <si>
    <t>10/202</t>
  </si>
  <si>
    <t>3/203</t>
  </si>
  <si>
    <t>10/204</t>
  </si>
  <si>
    <t>7/205</t>
  </si>
  <si>
    <t>6/206</t>
  </si>
  <si>
    <t>6/126</t>
  </si>
  <si>
    <t>7/49</t>
  </si>
  <si>
    <t>6/207</t>
  </si>
  <si>
    <t>3/208</t>
  </si>
  <si>
    <t>10/209</t>
  </si>
  <si>
    <t>10/210</t>
  </si>
  <si>
    <t>10/211</t>
  </si>
  <si>
    <t>6/212</t>
  </si>
  <si>
    <t>7/56</t>
  </si>
  <si>
    <t>6/213</t>
  </si>
  <si>
    <t>10/214</t>
  </si>
  <si>
    <t>10/1</t>
  </si>
  <si>
    <t>10/2</t>
  </si>
  <si>
    <t>10/3</t>
  </si>
  <si>
    <t>10/4</t>
  </si>
  <si>
    <t>5/141</t>
  </si>
  <si>
    <t>Jilyan Gronow</t>
  </si>
  <si>
    <t>Bay Tree Cottage, Donington Road</t>
  </si>
  <si>
    <t>Fuller</t>
  </si>
  <si>
    <t>Gillian Margaret</t>
  </si>
  <si>
    <t>Pump Hill Cottage, Donington Road</t>
  </si>
  <si>
    <t>John Trevor</t>
  </si>
  <si>
    <t>Paul Fuller, Retd Industrial Chaplain</t>
  </si>
  <si>
    <t>Sally Martin, Lincoln URC</t>
  </si>
  <si>
    <t>P J A Hough, Middle Rasen</t>
  </si>
  <si>
    <t>Richard Loyd Morgan, Chaplain Cambridge University</t>
  </si>
  <si>
    <t>Died 25/6/1902 cremated remains in wall of church</t>
  </si>
  <si>
    <t>Plan Ref</t>
  </si>
  <si>
    <t>Burial without CofE service - Notice in archive</t>
  </si>
  <si>
    <t>(maybe Wafs?)</t>
  </si>
  <si>
    <t>year reads 1876, but that is out of register order</t>
  </si>
  <si>
    <t>Twin, Infant</t>
  </si>
  <si>
    <t>0</t>
  </si>
  <si>
    <t>New Register now includes death deate and Graveyard Plot</t>
  </si>
  <si>
    <t>Non Given</t>
  </si>
  <si>
    <t>d/o Richard &amp; Elizabeth</t>
  </si>
  <si>
    <t>s/o William &amp; Tenevra</t>
  </si>
  <si>
    <t>H C Griyon, Rector of Lamyat, Somerset</t>
  </si>
  <si>
    <t>Iremonger</t>
  </si>
  <si>
    <t>N L Scorer, Rector &amp; T H Hutchinson-Higgins, Officiating Minister</t>
  </si>
  <si>
    <t>N L Scorer, Rector des. T Arnalle Biggs</t>
  </si>
  <si>
    <t>Revd N M Robinson</t>
  </si>
  <si>
    <t>R Ainslie, Off. Minister</t>
  </si>
  <si>
    <t>E Marshall, Curate</t>
  </si>
  <si>
    <t>E Archer, Off. Minister</t>
  </si>
  <si>
    <t>Revd J Otter, Off. Minister</t>
  </si>
  <si>
    <t>Revd A W Bailey, Off. Minister</t>
  </si>
  <si>
    <t>Geo Henry Woodcock, Off. Min</t>
  </si>
  <si>
    <t>C A Wilkinson</t>
  </si>
  <si>
    <t>W Knox Marshall</t>
  </si>
  <si>
    <t>B S Jackson Vicar of Wragby</t>
  </si>
  <si>
    <t>Cas. Heath, Rector of Benniworth</t>
  </si>
  <si>
    <t>pp. Peter B G Binnall, Rector, Mr Stagg, Methodist Minister</t>
  </si>
  <si>
    <t>M Jordan, Reader</t>
  </si>
  <si>
    <t>The Census records him as a Pauper in 1861, so this explains the lack of headstone in the churchyard</t>
  </si>
  <si>
    <t>Cremated at Newark. Died ?/3/2007</t>
  </si>
  <si>
    <t>Marked in Register as record 344, same as his twin (Re-numbered 91 - a missing number - so that it is unique)</t>
  </si>
  <si>
    <t>stillborn child (no name entered)</t>
  </si>
  <si>
    <t>(Widow of No. 555) Late of</t>
  </si>
  <si>
    <t>The Post Office</t>
  </si>
  <si>
    <t>1914 is legible date given</t>
  </si>
  <si>
    <t>(after cremation in grave No 463) White House Farm</t>
  </si>
  <si>
    <t>Lucey/Lily?</t>
  </si>
  <si>
    <t>Death Date</t>
  </si>
  <si>
    <t>GYRef</t>
  </si>
  <si>
    <t>Ashes in Church Wall</t>
  </si>
  <si>
    <t>In Loving Memory of Fred Green who Died 16th March 1947 Aged 71 Years</t>
  </si>
  <si>
    <t>and of His Dearly Loved Wife Alice Green who Died 20th April 1956 Aged 78 Years May Light Perpetual Shine Upon them</t>
  </si>
  <si>
    <t>Remembered Always By Dearly Loving Son Henry Maynard Green who Died 20-01-2009 Aged 91</t>
  </si>
  <si>
    <t>Also of their Baby Son John Stanley Green who Died 13th Jan. 1923 Aged 5 Months</t>
  </si>
  <si>
    <t>In Memory of Ann Wife of Hezakiah Trew who Died June 27th 1854 Aged 58 Years</t>
  </si>
  <si>
    <t>Sacred to the Memory of Elizabeth Relict of Hugh Dixon who Departed This Life February 10th 1832 Aged 67 Years Blessed Are the Dead That Die In the Lord</t>
  </si>
  <si>
    <t>Sacred to the Memory of Hugh Dixon who Departed This Life On the 18th December 1818 Aged 54 Years Farewell You and Thou ???? ???? and Pain With My Redeemer Now I Hope To Reign: Welcome Sweet Death Thou Enterist Into Bliss ???? ???? ???? ???? ???? Is This.</t>
  </si>
  <si>
    <t>In Loving Memory of Our Dear Father Levi Hildred who Died December 29th 1900 Aged 80 Years It Is Thy Will That It Should Be But It Is Our Duty To Submit To thee</t>
  </si>
  <si>
    <t>In Affectionate Remembrance of Ann the Beloved Wife of Levi Hildred who Died April 4 1885 Aged 49 Years Also of Elizabeth Ann the Beloved Daughter of Levi &amp; Ann Hildred who Died April 7 1885 Aged 18 Years</t>
  </si>
  <si>
    <t>In Affectionate Remembrance of Thomas the Beloved Son of Levi &amp; Ann Hildred who Died December 17th 1887 Aged 19 Years Also of Joseph Son of the Above who Died January 12th 1895 Aged 31 Years</t>
  </si>
  <si>
    <t>In Loving Memory of Susan Alice Daughter of Levi &amp; Ann Hildred who Died January 26th 1915 Aged 40 Years Rest In the Lord and Wait Patiently For Him</t>
  </si>
  <si>
    <t>To the Dear Memory of Frances Georgiana Howard Wife of the Rev Arthur Temperley M.A. Rector who Died Suddenly On Sunday October 4th 1914, Aged 56 Years Loving and Beloved “Her Own Works Praise Her” Non Sibi Vixit Also of the Rev. Arthur Temperley, M.A. Canon of Lincoln Cathedral For 25 Years Rector of This Parish who Died Suddenly On Sunday February 20th 1927 Aged 76 Years In Quietness and In Confidence Shall Be Your Strength “Animo Et Fide”</t>
  </si>
  <si>
    <t>Also of Phoebe Louisa Vazeille Temperley Born 1887, Died 1967</t>
  </si>
  <si>
    <t>Also Olive Vazeille Hole Born 1897 Died 1976</t>
  </si>
  <si>
    <t>In Loving Memory of Henry Pickering Beloved Husband of Alice Died February 18 1955 Aged 76 Years Also of Alice His Beloved Wife Died June 12th 1970 Aged 91 Years at Rest</t>
  </si>
  <si>
    <t>In Memory of John Robert Beloved Husband of Jane Brumpton Died 28th Jan 1935 Aged 67 Years at Rest</t>
  </si>
  <si>
    <t>In Loving Memory of Jemima Beloved Wife of John Vickers who Died 19th July 1934 Aged 64 Years Ye Shall Receive A Crown of Glory That Fadeth Not Away I Peter S.4 Also of John Vickers who Was Called To Higher Service 30th January 1949 Aged 82 Years Re-United</t>
  </si>
  <si>
    <t>In Memory of John Howssam Son of John and Ann Howssam who Died August 25 1834 Aged 5 Years</t>
  </si>
  <si>
    <t>In Memory of Jane Looker Tharratt the Beloved Wife of George Tharratt who Died April 22nd 1906, Aged 64 Years Dorothy Riddle 1905 - 1988 Dearly Loved Also Her Husband and their Grandson John Tharratt Riddle 1905 – 1993</t>
  </si>
  <si>
    <r>
      <t>“</t>
    </r>
    <r>
      <rPr>
        <sz val="11"/>
        <color rgb="FF333333"/>
        <rFont val="Arial"/>
        <family val="2"/>
      </rPr>
      <t>I Know Thy Works, and Thy Labour, and Thy Patience” Rev 2, 2 ”Quietness and Assurance For Ever” Is 32, 17 Also of George Tharratt Died March 6th 1911 Aged 76 Years “Be Ye therefore Ready Also: For the Son of Man Cometh at An Hour When Ye Think Not” Luke 12, V40</t>
    </r>
  </si>
  <si>
    <t>Also their Granddaughter Kathleen Mary Riddle M.B. Ch.B. 1899-1986</t>
  </si>
  <si>
    <t>Sacred to the Memory of John Wattam who Departed This Life March 5th 1854 Aged 66 Years Also of Rebekah, His Wife who Departed This Life January 11th 1851 Aged 60 Years</t>
  </si>
  <si>
    <t>In Affectionate Remembrance of Lucy, the Beloved Wife of Samuel Henry Flegg, who Died at Tong End, Whitworth, Lancashire, November 21 1883 Aged 31 Years Blessed Are they Which Are Called Unto the Marriage Supper of the Lamb. Rev. 19-9.</t>
  </si>
  <si>
    <t>In Affectionate Remembrance of William Gordey who Died Dec. 20th 1890 Aged 73 Years I Have Fought A Good Fight. I Have Finished My Course. I Have Kept the Path Whence of there Is Laid Up For Us A Crown of Righteousness Ii Tim Iv 7</t>
  </si>
  <si>
    <t>In Memory of George Wattam who Died February 16th 1841 Aged 93 Years Also Sarah His Wife who Died July 22d 1824 Aged 69 Years</t>
  </si>
  <si>
    <t>In Memory of George Wattam Son of John &amp; Sarah Wattam who Died May 20 1819 Aged 5 Years Also of John Wattam their Son who Died April 7 1826 Aged 5 Years Suffer Little Children To Come Unto Me and Forbid ??? Such Is the Christ</t>
  </si>
  <si>
    <t>Treasured Memories of A Dear Wife and Mother Mabel Pickwell Died January 25th 1950, Aged 54 Years Peace, Perfect Peace</t>
  </si>
  <si>
    <t>Also of A Dear Husband &amp; Father Charles Edward Pickwell Died June 12th 1970 . Aged 75 Years Reunited</t>
  </si>
  <si>
    <t>Treasured Memories of John William Clayton Died August 27th 1937, Aged 68 Years at Rest</t>
  </si>
  <si>
    <t>Also His Beloved Wife Edith Emma Clayton Died January 14th 1947, Aged 75 Years</t>
  </si>
  <si>
    <t>In Remembrance of Thomas Dunham who Died January 27th 18?9 Aged ?0 Years Also Ruth Wife of the Above who Died March 15th 1869 Aged 66 Years</t>
  </si>
  <si>
    <t>In Memory of Mary Dunham who Died July 1st 1865 Aged 34 Years “Blessed Are the Dead Which Die In the Lord, For they Rest From their Labours and their Works Do Follow them.”</t>
  </si>
  <si>
    <t>In Memory of Anne Dunham who Died March 22nd 1865 Aged 20 Years For If We Believe That Jesus Died and Rose Again, Even So them Also Which Sleep In Jesus Will God Bring With Him</t>
  </si>
  <si>
    <t>In Memory of William, Son of Thomas &amp; Ruth Dunham who Departed This Life Dec. 29th 1854 Aged 19 Years For All Flesh Is As Grass and All the Glory of Man As the Flower of Grass the Grass Withereth and the Flower there of Falleth Away.</t>
  </si>
  <si>
    <r>
      <t>Margaret</t>
    </r>
    <r>
      <rPr>
        <sz val="11"/>
        <color rgb="FF333333"/>
        <rFont val="Arial"/>
        <family val="2"/>
      </rPr>
      <t xml:space="preserve"> In Memory of William Bett who Departed This Life 26th January 1819 Aged ?? Years Also Margaret His Wife who Died May 12th 1831 Aged 74 Years After A Life of Care and Pains Here Lie of these the Last Remains In Hope of A Blissful Life To See Thro’ Christ who Died For thee &amp; Me.</t>
    </r>
  </si>
  <si>
    <t>Sacred to the Memory of Susannah, the Wife of Thomas Palmer, who Departed This Life May 6th 1855 Aged 28 Years</t>
  </si>
  <si>
    <t>John Nigel Hodson who Died On August 4th 1995 Aged 35 Years</t>
  </si>
  <si>
    <t>In Loving Memory of David atkinson who Passed Away November 14th 1929 Aged 69 Years Also of Mary Ann His Wife who Passed Away March 1st 1938 Aged 60 Years</t>
  </si>
  <si>
    <r>
      <t>In</t>
    </r>
    <r>
      <rPr>
        <sz val="11"/>
        <color rgb="FF333333"/>
        <rFont val="Arial"/>
        <family val="2"/>
      </rPr>
      <t xml:space="preserve"> Memory of John Bett who Departed This Life August the 29 1820 Aged 49 Years</t>
    </r>
  </si>
  <si>
    <t>Sacred to the Memory of William, the Son of William and Mary Chatterton who Died August 28th 1840 Aged 8 Years 11 Months</t>
  </si>
  <si>
    <t>Sacred to the Memory of Martha Chatterton who Departed This Life December 23rd 1846 Aged 16 Years Blessed Are Those Servants, whom the Lord When He Cometh Shall Find Watching</t>
  </si>
  <si>
    <t>In Memory of Ann Chatterton who Departed This Life On the 19th April 1856 Aged 19 Years Reader Prepare To Meet Thy God</t>
  </si>
  <si>
    <t>Joyce Hodson who Died On 9th May 2002 Aged 70 Years Much Loved For So Long and Always Remembered</t>
  </si>
  <si>
    <t>In Affectionate Remembrance of Peter Fanthorpe of Donington-On-Bain who Departed This Life October 30 1884 In the 65th Year of His Age Also Rebecca Fanthorpe Wife of the Above who Died May 15th 1911 Aged 89 Years Blessed Are the Dead Which Die In the Lord</t>
  </si>
  <si>
    <t>Sacred to the Memory of Betsy Harrison, who Died Decr 13th 1913, In Her 80th Year. Also of Edward Harrison who Died Jany 6th 1917, In His 81st Year</t>
  </si>
  <si>
    <r>
      <t>of</t>
    </r>
    <r>
      <rPr>
        <sz val="11"/>
        <color rgb="FF333333"/>
        <rFont val="Arial"/>
        <family val="2"/>
      </rPr>
      <t xml:space="preserve"> Such Is the Kingdom of Heaven In Remembrance of William Neave the Beloved Child of Jesse and Fanny Chatterton who Died November 11th 1866 Aged 11 Months the Lovely Bud So Young So Fair Called Hence By Early Doom Just Came To Show How Sweet A Flower In Paradise Would Bloom</t>
    </r>
  </si>
  <si>
    <t>Sacred to the Memory of William Chatterton who Departed This Life March 6th 1873 Aged 77 Years Also of Mary, Wife of the Above who Departed This Life December 7th 1876 Aged 78 Years Sent From the Body ???? ????? ?????? ?????</t>
  </si>
  <si>
    <t>In Memory of Thomas Chatterton Died April 30th 1888 Aged 72 Years (Note!! Inscription On Headstone Is Now Illegible)</t>
  </si>
  <si>
    <t>In Loving Memory of Hannah the Beloved Wife of James Hargraves who Died November 1st 1898 Aged 77 Years Blessed Are the Dead Which Die In the Lord Also of James Hargreaves who Died May 31st 1912 Aged 84 Years at Rest</t>
  </si>
  <si>
    <t>In Loving Memory of Thomas Stokes who Fell Asleep Aug 2nd 1923 Aged 68 Years Also Emma His Beloved Wife who Died May 17th 1952 Aged 91 Years Reunited</t>
  </si>
  <si>
    <t>In Loving Memory of John Pickwell who Died December 19th 1869 Aged 51 Years Also of Rebecca Wife of the Above who Died August 2nd 1886 Aged 68 Years Also of their Children Ann who Died November 1st 1846 Aged 5 Years George who Died May 4th 1866 Aged 14 Years With Christ Which Is Far Better</t>
  </si>
  <si>
    <t>Sacred to the Memory of Ann Wife of George East who Died August 5th 1857 Aged 72 Years</t>
  </si>
  <si>
    <t>In Loving Memory of Charlotte Yorke who Died December 26th 1906 Aged 96 Years Through the Cross To the Crown</t>
  </si>
  <si>
    <t>In Loving Memory of Joseph Drakes, who Died June 4th 1891, In His 41st Year. Now the Painful Conflict’s O’er, God Has Bid Him Weep No More.</t>
  </si>
  <si>
    <t>In Affectionate Remembrance of Elizabeth Drakes Widow of John Drakes who Departed This Life October 21st 1898 Aged 74 Years them As Which Sleep In Jesus, Will God Bring With Him</t>
  </si>
  <si>
    <t>In Loving Memory of John Drakes, who Died July 31st 1890, Aged 72 Years. “the Lord Shall Be Unto thee An Everlasting Light, and Thy God Thy Glory.</t>
  </si>
  <si>
    <t>In Affectionate Remembrance of Mary Jane the Dearly Beloved Wife of T.J.W. Dudding of South Willingham who Died March 1st 1872 Aged 22 Years ”Thy Will Be Done”.</t>
  </si>
  <si>
    <t>In Loving Memory of Joseph Green who Died March 11th 1938 Aged 69 Years Also of Harriett Wife of the Above Died March 25th 1941 Aged 65 Years Also of Maurice Bontoft their Grandson who Was Lost at Sea February 28th 1946 Aged 20 Years Peace, Perfect Peace</t>
  </si>
  <si>
    <t>In Memory of Annie the Beloved Wife of Hermon L. Pickering who Entered Into Life April 16th 1915 Aged 63 Years Not Dead, But Living With thee Also of Hermon L. Pickering who Died March 4th 1920 Aged 65 Years He Also Liveth</t>
  </si>
  <si>
    <t>In Loving Memory of John Pickwell who Died 21st July 1945 Aged 92 Years</t>
  </si>
  <si>
    <t>Also His Wife Emma Coppin who Died 14th March 1936 Aged 81 Years</t>
  </si>
  <si>
    <t>and their Daughter Minnie who Died 27th May 1906 Aged 16 Years</t>
  </si>
  <si>
    <t>In Loving Memory of Thomas Pickwell, who Died Nov. 25th, 1890, Aged 70 Years. His Languishing Head Is at Rest, It’s Thinnings and Achings Are O’er; His Quiet Immovable Breast, Is Heaved By Affliction No More.</t>
  </si>
  <si>
    <t>In Loving Memory of John Green of South Willingham who Died Dec. 25th, 1891 Aged 69 Years Also of Rebecca Green who Died March 6th, 1901, Aged 65 Years the Lord Gave and the Lord Has Taken Away</t>
  </si>
  <si>
    <t>In Loving Memory of William George Pickering Dearly Loved Husband of Mary G. Pickering who Died 5th Sept. 1924 Aged 74 Years at Rest</t>
  </si>
  <si>
    <t>Also of Mary Green His Beloved Wife Died 18th August 1936 Aged 79 Years “Abide With Me”</t>
  </si>
  <si>
    <t>In Loving Memory of William Rhodes Died 31st January 1928 Aged 79 Years</t>
  </si>
  <si>
    <t>Also of Mary Ann His Beloved Wife who Died 15th June 1931 Aged 81 Years their End Was Peace</t>
  </si>
  <si>
    <t>In Loving Memory of Alice Rhodes Died 27th April 1957 Aged 78 Years at Rest</t>
  </si>
  <si>
    <t>In Loving Memory of Joseph Frow who Passed Away Dec 17th 1938 Aged 81 Years Also of His Beloved Wife Elizabeth who Passed Away Dec 14th 1941 Aged 80 Years Rest In Peace</t>
  </si>
  <si>
    <t>In Memory of Charles Joseph Beloved Husband of Elizabeth anderson Died 23rd March 1926 Aged 70 Years Rest In Peace Also of Elizabeth Wife of the Above who Died July 21st 1944 Reunited</t>
  </si>
  <si>
    <t>In Loving Memory of Dinah Phillipson the Beloved Wife of Joseph Phillipson who Died May 13th 1898 Aged 86 Years</t>
  </si>
  <si>
    <t>In Loving Memory of Joseph Phillipson of Hainton who Died August 29th 1911 Aged 82 Years</t>
  </si>
  <si>
    <t>In Affectionate Remembrance of Edward Foston who Departed This Life June 9th 1881 Aged 67 Years Also of Mary Ann Wife of the Above who Departed This Life July 5th 1887 Aged 66 Years they Rest From their Labours</t>
  </si>
  <si>
    <t>In Memory of Rebecca the Wife of William Walker of South Willingham who Died August 9th 1879 Aged 72 Years We Cannot Lord they Purpose See But All Is Well That’s Done By thee</t>
  </si>
  <si>
    <t>In Memory of William Walker of South Willingham Born June 27th 1806 Died July 1st 1882 Our Days On the Earth Are As A Shadow and there Is None Abiding</t>
  </si>
  <si>
    <t>In Loving Memory of Frank Wallis who Died May 29th 1901 Aged 56 Years Whatsoever Thy Hand Findeth To Do Do It With Thy Might</t>
  </si>
  <si>
    <t>In Loving Memory of Charles Pickering Born May 26th 1831 Died December 21st 1908 Know That My Redeemer Liveth</t>
  </si>
  <si>
    <t>In Loving Memory of Mary Ann Pickering Born January 17th 1832, Died May 24th 1911 ‘We Which Have Believed Do Enter Into Rest’</t>
  </si>
  <si>
    <t>In Memory of Louisa the Beloved Daughter of Charles &amp; Mary Ann Pickering Born March 15th 1872 Died Jan 2nd 1902 For So He Giveth His Beloved Sleep</t>
  </si>
  <si>
    <t>In Memory of Betsy Dunham the Beloved Daughter of Charles &amp; Mary Ann Pickering Born April 24th 1876 Died April 7th 1901. “the Eternal God Is Thy Refuge”</t>
  </si>
  <si>
    <t>In Memory of John William the Beloved Son of Charles &amp; Mary Ann Pickering Born January 23rd 1872 Died May 20th 1892 Dearly Loved In Life and Deeply Lamented In Death</t>
  </si>
  <si>
    <t>In Affectionate Remembrance of Sarah the Beloved Wife of Levi Taylor of South Willingham Born July 13th 1843 Died October 14th 1908 ”Now Comes Rest” Also of Levi Taylor Born June 6th 1841 Died December 24th 1927 Rest In Peace</t>
  </si>
  <si>
    <t>In Memory Forever Together Chris Charman Died 11th July 1996 Aged 60 Years Precious Husband of Madeleine and A Loving Father</t>
  </si>
  <si>
    <t>In Loving Memory of Alfred Dunham Pickering Born March 1869 Died 10th July 1938 Aged 69 Years Also of Jane Pickering Born 18th Sept 1869 Died 11th December 1953 Aged 84 Years Rest In Peace Nb!! the Inscription Is Very Difficult To Read Unless Bathed In Full Sun</t>
  </si>
  <si>
    <t>Sacred to the Memory of Eleanor Relict of the Late Maunsell Bowers Lt Colonel 13th Light Dragoons who Fell Asleep at South Willingham 17th March 1877 Aged 81</t>
  </si>
  <si>
    <t>In Hope of Eternal Life Rev’d andrew Corbett 33 Years Rector of Benniworth 26 Years Rector of Benniworth and South Willingham May 9 1864 Aged 59 Years</t>
  </si>
  <si>
    <t>So He Gaveth His Beloved Sleep Blanche Corbett August 6 1860 Aged 19 Years Jane Corbett June 17 ???? 2 Years and 6 Months Edwin Charles December 5 1856 4 Years</t>
  </si>
  <si>
    <t>In Memory of Thomas Baldwin of Hainton who Departed This Life April 20th 1873 Aged 52 Years Though Months and Years, In Pain and Tears Through Troubled Paths I Trod My Saviour’s Voice Bid Me Rejoice, and Called My Soul To God. Also Lucy His Wife who Departed This Life at Goxhill January 23rd 1879 Aged 56 Years</t>
  </si>
  <si>
    <t>In Affectionate Remembrance of John Bett who Died March 4 1885 Aged 72 Years Blessed Are the Dead who Die In the Lord Also of Sarah His Wife who Died at Hemingby December 31 1885 Aged 65 Years I Know That My Redeemer Liveth</t>
  </si>
  <si>
    <t>In Loving Memory of William Rushby who Departed This Life April 7th 1926 Aged 76 Years</t>
  </si>
  <si>
    <t>In Loving Memory of Mary Wife of William Rushby who Departed This Life January 17th 1923, Aged 81 Years.</t>
  </si>
  <si>
    <t>In Affectionate Remembrance of Henry Pickering Born April 15 1837 Died September 1 1875</t>
  </si>
  <si>
    <t>In Affectionate Remembrance of George Pickering, who Died 13th 1869, Aged 75 Years Also of Hannah, Wife of the Above who Died July 12th 1869 Aged 75 Years Light Is Sown For the Righteous and Gladness For the Upright In Heart Psalm 37.</t>
  </si>
  <si>
    <t>In Loving Memory of Walter George Pickering who Died April 5th 1934 Aged 67 Years My Peace I Give Unto You</t>
  </si>
  <si>
    <t>In Affectionate Remembrance of Martha the Beloved Wife of the Late George Pickering who Departed This Life June 26th 1875. Aged 48 Years. In the Midst of Life We Are In Death</t>
  </si>
  <si>
    <t>In Affectionate Remembrance of George Pickering, who Departed This Life July 5th, 1867, Aged 40 Years the Righteous Are In Everlasting Remembrance Also Tom, Son of the Above Died In Infancy 1865</t>
  </si>
  <si>
    <t>In Loving Memory of George the Beloved Husband of Annie Clithero who Departed This Life August 20th 1887 Aged 34 Years He That Overcometh Shall Inherit All Things and I Will Be His God and He Shall Be My Son Rev. 21.7</t>
  </si>
  <si>
    <t>In Loving Memory of Our Dear Father William George Taylor who Died June 3rd 1927 Aged 71 Years Christ Will Link the Broken Chain Closer When We Meet Again</t>
  </si>
  <si>
    <t>In Loving Memory of Ann Sanderson, Died 24th Feb. 1941, Aged 75 Years Also John, Husband of the Above, Died 1st Jan. 1943 Aged 77 Years. “Gone But Not Forgotten.”</t>
  </si>
  <si>
    <t>In Loving Memory of Rose Clark who Died 25th July 1950 Aged 80 Years Rest In Peace</t>
  </si>
  <si>
    <t>Also of Her Beloved Husband Richard who Died 2nd April 1952 Aged 76 Years</t>
  </si>
  <si>
    <t>In Memory of Alfred Lynn Addison Died 6. 7. 1969 Aged 65</t>
  </si>
  <si>
    <t>Also His Loving Wife Hilda Nee Clark Died 29-7-2001 Aged 92</t>
  </si>
  <si>
    <t>In Affectionate Remembrance of Jane Freeborough Born March 30th 1823 Died December 16th 1903 Peace Perfect Peace</t>
  </si>
  <si>
    <t>In Affectionate Remembrance of James Freeborough Born March 17 1822 Died March 13 1883 But Thanks Be To God who Giveth Us the Victory Through Our Lord Jesus Christ</t>
  </si>
  <si>
    <t>In Affectionate Remembrance of Betsy Ann Eldest Daughter of James &amp; Jane Freeborough who Departed This Life February 15, 1938 Aged 83 Years at Rest</t>
  </si>
  <si>
    <t>In Affectionate Remembrance of David Radley who Departed This Life December 26 1881 Aged 26 Years then We Which Are Alive and Remain Shall Be Caught Up Together With Him In the Clouds To Meet the Lord In the Air: and So Shall We Ever Be With the Lord.</t>
  </si>
  <si>
    <t>In Affectionate Remembrance of William Freeborough who Departed This Life January 13 1864 Aged 77 Years Also of Elizabeth Wife of the Above who Departed This Life November 29 1859 Aged 70 Years Even they Also Which Sleep In Jesus Will God Bring With Him</t>
  </si>
  <si>
    <t>In Loving Memory of My Dear Husband Frederick Walter Johnson Died 7th Novr, 1931, Aged 47 Years Resting</t>
  </si>
  <si>
    <t>In Memory of Betsy the Beloved Daughter of Thomas and Sarah Coppin who Fell Asleep In Jesus July 25th 1876 Aged 16 Years the Grass Withereth the Flower Fadeth But the Word of Our God Shall Stand For Ever</t>
  </si>
  <si>
    <t>In Loving Memory of Thomas Coppin of Hainton who Passed Away June 3rd 1903 Aged 80 Years With Christ Which Is Far Better</t>
  </si>
  <si>
    <t>In Loving Memory of Sarah the Beloved Wife of Thomas Coppin of Hainton who Died July 6th 1896 Aged 70 Years All the Way From Earth To Heaven I Will Guide thee With Mine Eye</t>
  </si>
  <si>
    <t>In Loving Memory of Walter Johnson who Departed This Life June 30th 1902 Aged 57 Years the Eternal God Is My Refuge.</t>
  </si>
  <si>
    <t>In Loving Memory of Hannah, Wife of Walter Johnson, who Died March 14th 1904, Aged 51 Years. Not My Will But Thine Be Done</t>
  </si>
  <si>
    <t>In Loving Memory of James William Son of Walter &amp; Hannah Johnson (who Died at Northorpe) December 5th 1904 Aged 18 Years In the Midst of Life We Are In Death</t>
  </si>
  <si>
    <t>In Loving Memory of John William Vernon Taylor Late Rector of This Parish who Entered Into Rest Sep 15th 1900 Aged 50 Years In Gods Keeping and their Work Doth ????? them</t>
  </si>
  <si>
    <t>and Also of Lucy Harriet His Wife who Died March 25th 1934 Aged 85 Years and I Give Unto them Eternal Life</t>
  </si>
  <si>
    <t>In Loving Memory of Herbert the Dearly Beloved Son of Edwin and Matilda Greenwood who Departed This Life June 27th 1906 Aged 21 Years Safe In the Arms of Jesus, Yes Glory</t>
  </si>
  <si>
    <t>In Loving Memory of Caroline the Dearly Beloved Daughter of Edwin and Matilda Greenwood who Departed This Life November 28th 1906 Aged 16 Years Her Languishing Head Is at Rest, It’s Thinnings and Achings Are O’er; Her Quiet Immovable Breast, Is Heaved By Affliction No More.</t>
  </si>
  <si>
    <t>In Loving Memory of Edwin Greenwood who Departed This Life November 27th 1924 Aged 76 Years He Giveth His Beloved Sleep</t>
  </si>
  <si>
    <t>In Loving Memory of Matilda the Beloved Wife of Edwin Greenwood who Departed This Life April 27th 1922 Aged 84 Years Saviour ???? ???? ????? Keeping Leave We Now Our Loved One Sleeping</t>
  </si>
  <si>
    <t>In Loving Memory of Samuel Bett who Departed This Life February 2nd 1924, Aged 78 Years. Gone But Not Forgotten.</t>
  </si>
  <si>
    <t>In Loving Memory of Mary Ann the Beloved Wife of Samuel Bett who Departed This Life January 16th 1893 Aged 44 Years Though Hard It Is We’ve Had To Part With One We Dearly Love But there’s A Thought That Charms Our Hearts We May Meet Her Above</t>
  </si>
  <si>
    <t>In Loving Memory of Charles, the Beloved Son of William &amp; Mary Ann Brumpton, Born Sept 24th 1872, Died Jan. 11th 1909. Rest In the Lord</t>
  </si>
  <si>
    <t>In Loving Memory of Frederic James, the Beloved Son of William &amp; Mary Ann Brumpton, Born July 30th 1879 Died Feb.26th 1881 “Jesus Called A Little Child”</t>
  </si>
  <si>
    <t>In Memory of George, Son of William and Elizabeth Brumpton who Departed This Life May X Mdcccix Aged Xiv Years</t>
  </si>
  <si>
    <t>In Memory of William Brumpton, of South Willingham, who Died Jan 22nd 1883, Aged 82 Years. Also Elizabeth, Wife of the Above who Died April 24th 1889 Aged 87 Years.</t>
  </si>
  <si>
    <t>In Memory of Elizabeth Lewis who Died at South Willingham September 28th 1870 Aged 18 Years Short Was My Time</t>
  </si>
  <si>
    <t>In Loving Memory Walter Samuel Bett 10th Jan 1972 Aged 83 Years Mabel Bett 24th Dec 1976 Aged 79 Years Basil Samuel Bett 15th July 2007 Aged 74 Years Margaret Lucy Bett 16th Sept 2011 Aged 84 Years</t>
  </si>
  <si>
    <t>In Affectionate Remembrance of William Oliver who Departed This Life March 12 1843 Aged 22 Years ?????? Not Be Denied ??? Brake these Bonds of Love So Lately Tied ????? ?????? ??????</t>
  </si>
  <si>
    <t>In Affectionate Remembrance of Eliza Daughter of Robert and Mary Brocklebank who Died August 17th 1865 Aged 18 Years Blessed Are the Dead Which Die In the Lord</t>
  </si>
  <si>
    <t>In Affectionate Remembrance of Mary Brocklebank who Departed This Life June 30th 1882 Aged 60 Years We Shall Sleep But Not For Ever there Will Be A Glorious Dawn: We Shall Meet To Part No Never On the Resurrection Morn</t>
  </si>
  <si>
    <t>In Affectionate Remembrance of Robert Brocklebank who Died at South Willingham 20th August 1885 Aged 65 Years His End Was Peace</t>
  </si>
  <si>
    <t>In Memory of Margret Waite who Died Jan. 8. 1837. Aged. 3. Years.</t>
  </si>
  <si>
    <t>Underneath To the Memory of Are Deposited the Remains Mary, the Wife of the Rev. of the Reverend Rowland Curtois Rowland Curtois L.L.B. who Departed This Life Rector On the 23 Oct 1808 of the Parishes of Aged 54 Years South Willingham &amp; Ludford Parva Also of Grove their Son who Died and Vicar of Luddington In Infancy who Departed This Life On the 11 Day of June A.D.1823 Eiat Suae 66 ?????? ???????? and Where Is Now My Hope. My Hope Hath Been In thee O Lord I Have Said Thou Are My God.</t>
  </si>
  <si>
    <t>Sacred to the Memory of the Rev. George Henry Curtois M.A. who Departed This Life the 19th of May 1828 Aged 32 Years</t>
  </si>
  <si>
    <t>In Affectionate Remembrance of Jane Elizabeth the Dearly Beloved Wife of Thomas Wattam who Departed This Life October 19, 1871 Aged 29 Years Farewell Dear Husband and Children, My Life Has Passed. I’ve Dearly Loved You To the Last. A Sudden Change, I Have A Moment Well, I Had Not Time To Bid My Friends Farewell, there Is Nothing Strange Death Happens All, and Tomorrow You May Fall.</t>
  </si>
  <si>
    <t>Unknown. the Inscription Is Illegible and Was Apparently So at the Time of the 1986 Survey</t>
  </si>
  <si>
    <t>In Memory of William Wattam, who Died 3rd January 1849, Aged 15 Years. “In the Midst of Life We Are In Death.”</t>
  </si>
  <si>
    <t>In Memory of Emma Baker who Died Feb 26th 1854 In the 1st Year of Her Age</t>
  </si>
  <si>
    <t>In Affectionate Remembrance of John Baker who Departed This Life October 18 1872 Aged 53 Years Blessed Are the Dead That Die In the Lord For they Rest From their Labours</t>
  </si>
  <si>
    <t>Jobson, George Henry</t>
  </si>
  <si>
    <t>In Loving Memory of Mary Babington Died 31st May 1950 In Heavenly Love Abiding and of Betsy Sister of the Above Died 7th Nov 1959</t>
  </si>
  <si>
    <t>In Loving Memory of Newell anderson who Died December 14th 1949 Aged 83 Years Resting Also of Elizabeth His Wife Died June 16th 1963 Resting</t>
  </si>
  <si>
    <t>In Loving Memory of James Frederick anderson who Died July 12th 1923 Aged 19 Years In the Midst of Life We Are In Death</t>
  </si>
  <si>
    <t>In Loving Memory of James Brumpton who Died September 13th 1921 Aged 78 Years Also of Sarah Jane His Wife who Died March 9th 1937 Aged 88 Years at Rest</t>
  </si>
  <si>
    <t>In Memory of Joseph Freshney, who Died May 11th 1863 Aged 61 Years This Is the Lord’s Doing It Is Marvellous In Our Eyes</t>
  </si>
  <si>
    <t>In Loving Memory of Frances Bowler who Died Feb 26th 1909 Aged 83 Years “there Remaindeth therefore A Rest To the People of God”</t>
  </si>
  <si>
    <t>In Loving Memory of John Henry Kelly, who Died Aug. 29th 1923, Aged 74 Years. His End Was Peace. Also of Ellen, Wife of John Kelly, who Died June 5th 1937. Aged 88 Years.</t>
  </si>
  <si>
    <t>In Affectionate Remembrance of Thomas Bett the Beloved Husband of Ann Bett who Departed This Life June 11th 1911 Aged 69 Years In the Midst of Life We Are In Death Also of Ann the Beloved Wife of the Above who Died May 7th 1922, Aged 85 Years Peace Perfect Peace.</t>
  </si>
  <si>
    <t>In Loving Memory of Alice Bett Heeley their Beloved Daughter who Died June 9th 1933 Resting</t>
  </si>
  <si>
    <t>Sacred to the Memory of Thomas Bett, who Departed This Life On the 5th of July, 1836, Aged 79 Years Farewel My Wife and Children All Adieu, What In My Power Was, I’ve Done For You: My Cares Are Past, Here I Securely Rest, and Hope Thro’ Christ In Glory To Be Blest: Grieve Not For Me For Now It Is In Vain, In Heaven I Hope We All Shall Meet Again.</t>
  </si>
  <si>
    <t>Sacred to the Memory of Ann Wife of Thomas Bett who Departed This Life May 5th 1849 Aged 85 Years</t>
  </si>
  <si>
    <t>Kent? In Loving Memory of Mother. Died Feb. 28th 1924. “Till the Day Break”</t>
  </si>
  <si>
    <t>Kent? Also of Our Dear Father, Died Jan. 10th 1929.</t>
  </si>
  <si>
    <t>In Loving Memory of John Bett Son of William and Ann Bett Died March 18th 1919 Aged 79 Years His End Was Peace</t>
  </si>
  <si>
    <t>In Memory of Robert Bett who Died October 17th 1829 Aged 69 Years. Also Elizabeth, Relict of the Above; who Died October 28th 1864 Aged 84 Years.</t>
  </si>
  <si>
    <t>Iron Cross, Unmarked</t>
  </si>
  <si>
    <t>Sacred to the Memory of Thomas Bett who Departed This Life August 19th 1843 Aged 49 Years</t>
  </si>
  <si>
    <t>Sacred to the Memory of Hannah Prescott who Died July 15th 1884 Aged 83 Years Also of Thomas Prescott who Died November 11th 1865 Aged 77 Years</t>
  </si>
  <si>
    <t>Sacred to the Memory of Thomas Prescot, who Departed This Life April the 7th 1821 Aged 62 Years Also of Mary Wife of the Above who Departed This Life January the 9th 1839 Aged 87 Years</t>
  </si>
  <si>
    <t>In Affectionate Remembrance of Job Stones who Died at Ludford August 21st 1986 Aged 62 Years the Lord Gave and the Lord Hath Taken Away Blessed Be the Name of the Lord</t>
  </si>
  <si>
    <t>In Affectionate Remembrance of Thomas Prescott who Departed This Life April 17th 1891 Aged 62 Years Blessed Are the Dead Which Die In the Lord</t>
  </si>
  <si>
    <t>In Remembrance Fred Firth, July 29th 1882 - April 8th 1953 “Until the Day Break”</t>
  </si>
  <si>
    <t>Sacred to the Memory of Mary Ann the Wife of Vincent Graves who Departed This Life May 22nd 1846 Aged 34 Years. Also of Three of their Children, who Died In Infancy.</t>
  </si>
  <si>
    <t>Thy Will Be Done In Loving Memory of John Firth who Died Oct 13th 1862 Aged 59 Years Also of Elizabeth Beloved Wife of the Above who Died Aug 1st 1891 Aged 75 Years Also of John Beloved Son of the Above who Died Oct 31st 1864 Aged 12 Years Prepare To Meet Thy God</t>
  </si>
  <si>
    <t>In Loving Memory of George, Born July 22nd 1879, Died Mar. 1st 1880 Also of Ethel, Born Mar.24th 1888, Died Dec. 21st 1888 Beloved Children of G. and R. Firth.</t>
  </si>
  <si>
    <t>In Affectionate Remembrance of George Donner the Beloved Son of George &amp; Hannah Firth who Died at South Willingham November 28th 1884 Aged 4 Years &amp; 5 Months “It Is Well With the Child and She Answered It Is Well”</t>
  </si>
  <si>
    <t>In Loving Memory of Hannah the Wife of George Firth, who Died April 30th, 1895, Aged 49 Years. “Sorrow Vanquished, Labour Ended, Jordan Past.”</t>
  </si>
  <si>
    <t>In Loving Memory of George Firth Died October 19th 1942 Aged 92 Years at Rest</t>
  </si>
  <si>
    <t xml:space="preserve">Thy Will Be Done In Loving Memory of Jane Elizabeth the Dearly Beloved Daughter of Charles and Rebecca Firth who Died Jan 25th 1891 Aged 23 Years I Came To Jesus As I Was, Weary Worn and Sad. I Found In Him A Restingplace, and He Hath Made Me Glad. </t>
  </si>
  <si>
    <t>In Loving Memory of Rebecca Firth Wife of Charles Firth Born November 20th 1845 Died May 6th 1914 Aged 68 Years Rest Remaineth, Oh How Sweet Also of Charles Dearly Beloved Husband of the Above who Fell Asleep June 4th 1923 In His 79 Year “Peace Perfect Peace”</t>
  </si>
  <si>
    <t>Broken Cross Remains of Broken Cross, No Inscription</t>
  </si>
  <si>
    <t>In Loving Memory of William Bett Died 31st July 1931 Aged 84 Years Peace Also of Mary Bett Wife of the Above Died 20th April 1934 Aged 80 Years</t>
  </si>
  <si>
    <t>In Loving Memory of Mark the Dearly Loved Husband of Mary Pickwell Died March 1st 1931 Aged 76 Years A Lovable Life, A Sweet Memory Also Mary Pickwell Died February 17th 1955 Aged 88 Years Reunited</t>
  </si>
  <si>
    <t>In Affectionate Remembrance of Susan Smithson who Died December 8th 1882 Aged 56 Years * the Suffering of This Present Time Are Not Worthy To Be Compared With the Glory Which Shall Be Revealed In His.</t>
  </si>
  <si>
    <t>In Affectionate Remembrance of James Thomas Smithson who Departed This Life August 20th 1868 Aged 48 Years Blessed Are the Dead Which Die In the Lord</t>
  </si>
  <si>
    <t>Sacred to the Memory of Charles Wallis who Departed This Life November 24th 1863 Aged 16 Years and 10 Months Weep Not For Me My Parents Dear Although I’m Call’d So Soon I’m Done With All My Sufferings Here My Morning Sun Went Down at Noon.</t>
  </si>
  <si>
    <r>
      <t xml:space="preserve">In Affectionate Remembrance of Elizabeth the Beloved Wife of George Wallis who Died January 7th 18xx Aged 60 Years and Is She Gone whom We So Dearly Love whose Tender Kindness We So oft Have Proved Yes She Is </t>
    </r>
    <r>
      <rPr>
        <sz val="11"/>
        <color rgb="FF333333"/>
        <rFont val="Arial"/>
        <family val="2"/>
      </rPr>
      <t xml:space="preserve">Gone Her Happy Spirit Fled and Now She Is Numbered </t>
    </r>
    <r>
      <rPr>
        <sz val="11"/>
        <color theme="1"/>
        <rFont val="Arial"/>
        <family val="2"/>
      </rPr>
      <t>With the Silent Dead</t>
    </r>
  </si>
  <si>
    <t>In Loving Memory of George Wallis who Died at Brough-On-Bain May 15th 1897 In His 80th Year Blessed Are the Dead Which Die In the Lord</t>
  </si>
  <si>
    <t>Treasured Memories of Jean Brumpton Born 6th October 1926 Died 6th August 2007 ‘Non Omnis Moriar’</t>
  </si>
  <si>
    <t>In Ever Loving Memory of William Brumpton Died August 19th 1920 In His 86th Year In Thy Presence Is Fulness of Joy Also of Henry William Brumpton who Is Buried Here Grandson of the Above Died December 14th 1927 Aged 10 Years</t>
  </si>
  <si>
    <t>In Ever Loving Memory of Mary Ann Brumpton Died June 29th 1940 Aged 96 Years Blessed Are the Pure In Heart</t>
  </si>
  <si>
    <t>In Loving Memory of My Dear Husband Robert James atkin who Passed Away June 30th 1933 Aged 68 Years Also of Mary Wife of R.J. atkin who Died March 19th 1953 Aged 84 Years Reunited</t>
  </si>
  <si>
    <t>In Loving Memory of Bartholomew B. Harrison Died April 25th 1932 Aged 76 Also of Louisa His Beloved Wife Died Jan 12th 1939 Aged 78 Resting</t>
  </si>
  <si>
    <t>In Loving Memory of A Dear Sister Rose Harrison Died July 3rd 1952 Aged 68 at Rest</t>
  </si>
  <si>
    <t>In Loving Memory of William Webster of Hainton who Passed Away September 30th 1907 Aged 67 Years Also of Emma, Beloved Wife of the Above who Fell Asleep September 22nd 1906 Aged 53 Years Thy Will Be Done</t>
  </si>
  <si>
    <t>In Loving Memory of William Smithson Died August 6th 1892 Aged 66 Years Also Margaret Wife of the Above Died August 30th 1905 Aged 79 Years</t>
  </si>
  <si>
    <t>In Loving Memory of William Hoodless who Departed This Life March 3rd 1884 Aged 53 Years In Life Beloved In Death Lamented Also of Remainder of Tombstone Face Broken Away</t>
  </si>
  <si>
    <t xml:space="preserve">Unreadable Xxxxxxxxx Xxxxxxxxxx the Death of His Saviour </t>
  </si>
  <si>
    <r>
      <t xml:space="preserve">Sacred to the Memory of Benjamin Wass, who Died at Westlaby, June 6th 1869, Aged 66 Years. God Shall Wipe Away All Tears From their Eyes; and there Shall Be No More Death, Neither Sorrow, Nor Crying, Neither Shall there Be Any More Pain For the Former Things Are </t>
    </r>
    <r>
      <rPr>
        <sz val="11"/>
        <color rgb="FF333333"/>
        <rFont val="Arial"/>
        <family val="2"/>
      </rPr>
      <t>Passed Away. Rev. 210. 4v.</t>
    </r>
  </si>
  <si>
    <t>Sacred to the Memory of Samuel Hobbins of Ludford who Died July 19 1871 Aged 40 Years For As In Adam All Die Even So In Christ Shall All Be Made Alive. I Cor. Xv.22</t>
  </si>
  <si>
    <t>In Affectionate Remembrance of John Clay Kirk, who Died September 17 1881 Aged 37 Years the Lord Gave and the Lord Hath Taken Away. Blessed Be the Name of the Lord.</t>
  </si>
  <si>
    <t>In Ever Loving Memory of Charles Clark, who Died May 15th 1935 Aged 65 Years at Rest</t>
  </si>
  <si>
    <t>In Ever Loving Memory of John William Hunt who Died Oct 21st 1935 Aged 73 Years at Rest Also Alice Elizabeth Hunt Died August 10th 1945 Aged 80 Years</t>
  </si>
  <si>
    <t>In Loving Memory of My Dear Husband Arthur E. Green, Died Jan 14th 1934, Aged 58 Years I Know That My Redeemer Liveth Also of Henrietta Green who Died Dec 26th 1980 Aged 98 Years Reunited</t>
  </si>
  <si>
    <t>In Loving Memory of Catharine Rhodes of South Willingham who Died April 2. 1885 Aged 61 Years A Light Is From the Household Gone A Voice We Loved Is Still A Place Is Vacant In Our Home That Never Can Be Filled.</t>
  </si>
  <si>
    <t>In Loving Memory of Ellen Gadd (Nee Bett) who Passed Away Nov.26th 1942 Aged 61 Years</t>
  </si>
  <si>
    <t>In Loving Memory of Don Wright Died 21st October 2001 Aged 80 Years A Devoted Husband, Father and Grandad Greatly Loved and Sadly Missed Also Jane Elizabeth Wright Nee Hunt Re-United 26th December 2002 Aged 89 Years A Dearly Loved Wife, Mother and Grandmother Forever In Our Thoughts</t>
  </si>
  <si>
    <t>In Loving Memory of Fred England Died August 4th 1954 Aged 70 Years Gone But Not Forgotten and His Beloved Wife Alice Died September 5th 1976 Aged 96 Years Reunited</t>
  </si>
  <si>
    <t>In Loving Memory of Frank Dales who Died 3rd Jan. 1957 Aged 76 Years Also of Martha E. Dales His Wife who Died 28th Nov. 1961 Aged 80 Years</t>
  </si>
  <si>
    <t>Frank Blackburn Died 22/04/1967 Aged 73 Years</t>
  </si>
  <si>
    <t>In Loving Memory of Annie Blackburn Died April 27th 1953 Aged 57 Years</t>
  </si>
  <si>
    <t>In Loving Memory of Kate Plumtree Died 26th March 1953 Aged 59 Years We Have Loved Her In Life Let Us Not Forget Her In Death Also Her Dear Husband Martin Henry Plumtree Died 14th July 1962 Aged 72 Years Reunited</t>
  </si>
  <si>
    <t>In Loving Memory of Arthur Frederick East Died July 3rd 1953 Aged 51 Years Loves Last Gift, Remembrance</t>
  </si>
  <si>
    <t>In Loving Also Memory of Beatrice A Dear Husband Mary and Father Beloved Wife Edmund and Mother Baker Died Died 1st Nov. 1973 13th Feb.1971 Aged 72 Years Aged 74 Years Reunited</t>
  </si>
  <si>
    <t>Joan Bolland 1915 - 1978 Daughter of Mary Catlow Granddaughter of Mary Bett of Church Farm ‘Home Is the Sailor…’</t>
  </si>
  <si>
    <t>In Loving Memory of Ethel Joyce Lacey A Dear Wife who Died On 2nd July 2006 Aged 81 Years Sadly Missed and of Her Beloved Husband Frank Lacey who Died On 7th January 2008 Aged 92 Years Benefactors To This Parish</t>
  </si>
  <si>
    <t>Peace In Loving Memory of Charles H. East Dies 29th Nov 1954 Aged 82 Years at Rest</t>
  </si>
  <si>
    <t>Peace In Loving Memory of Alice East Died 4th Feb 1957 Aged 81 Years at Rest</t>
  </si>
  <si>
    <t>In Loving Memory of A Very Dear Wife and Mother Dorothy Wright Died 28th May 1983 Aged 79 Years Also Her Beloved Husband Dick Wright Died 5th Feb 1997 Aged 91 Years Reunited</t>
  </si>
  <si>
    <t>In Loving Memory of A Dear Husband Stuart Revill Died 17th August 1992 Aged 63 Years Sadly Missed</t>
  </si>
  <si>
    <t>Phyllis Vera Hildred 1910 - 1995 and Her Husband Albert 1907 - 1996 Churchwarden of St Martin’s 1966 - 1993 Remembered With Love</t>
  </si>
  <si>
    <t>In Loving Memory of William Button who Died May 22nd 1889 Aged 77 Years Also of Mary the Beloved Wife of the Above who Died January 12th 1890 Aged 78 Years He Giveth His Beloved Sleep</t>
  </si>
  <si>
    <t>In Loving and Proud Remembrance of A Very Dear Husband Harry Bee Died 14th September 1991 Aged 49 Years.</t>
  </si>
  <si>
    <t>In Loving Memory of William David Deeprose 1913 - 1977 and His Beloved Wife Vera Stewart Deeprose 1919 - 2007 Reunited Forever</t>
  </si>
  <si>
    <t>In Loving Memory of Simon Ashley Webb Died 25th October 1991 Aged 23 Years. Always In Our Thoughts Forever In Our Hearts</t>
  </si>
  <si>
    <t>In Loving Memory of A Dear Mother and Grandmother Florence May Vickers 1926 - 1994. Also A Dear Father and Grandfather John Robert Vickers 1920 - 1992. Reunited. Forever In Our Thoughts.</t>
  </si>
  <si>
    <t>In Loving Memory of Patricia Ann Cosgrove A Dear Wife and Loving Mother who Passed Away 12th February 2008 Aged 51 Years Always In Our Thoughts Forever In Our Hearts Simply the Best</t>
  </si>
  <si>
    <t>Inscription</t>
  </si>
  <si>
    <t>Note</t>
  </si>
  <si>
    <t>SvyDate</t>
  </si>
  <si>
    <t>In Loving Memory of Charles Hyland Died July 19th 1954 Aged 61 Years and His Loving Wife Lucy Katherine Died May 4th 1977 Aged 80 Years Reunited.</t>
  </si>
  <si>
    <t>Although the inscription reads Jane Looker Tharratt, it should be Jane Locker Tharratt</t>
  </si>
  <si>
    <t>Inscription taken from 1986 Survey.</t>
  </si>
  <si>
    <t>The inscription is now virtually illegible and the appended legend is taken from the 1986 survey</t>
  </si>
  <si>
    <t>The legend is now extremely difficult to decipher and there is an inscription below the main legend which is more or less illegible.</t>
  </si>
  <si>
    <t>SvyArea</t>
  </si>
  <si>
    <t>GraveNo</t>
  </si>
  <si>
    <t>InscripRef</t>
  </si>
  <si>
    <t>G1</t>
  </si>
  <si>
    <t>G2</t>
  </si>
  <si>
    <t>G3</t>
  </si>
  <si>
    <t>G4</t>
  </si>
  <si>
    <t>G5</t>
  </si>
  <si>
    <t>G6</t>
  </si>
  <si>
    <t>G7</t>
  </si>
  <si>
    <t>G8</t>
  </si>
  <si>
    <t>G9</t>
  </si>
  <si>
    <t>G9/1</t>
  </si>
  <si>
    <t>G9/2</t>
  </si>
  <si>
    <t>G10</t>
  </si>
  <si>
    <t>G11</t>
  </si>
  <si>
    <t>G12</t>
  </si>
  <si>
    <t>G13</t>
  </si>
  <si>
    <t>G14</t>
  </si>
  <si>
    <t>G14/1</t>
  </si>
  <si>
    <t>G14/2</t>
  </si>
  <si>
    <t>G15</t>
  </si>
  <si>
    <t>G16</t>
  </si>
  <si>
    <t>G17</t>
  </si>
  <si>
    <t>G18</t>
  </si>
  <si>
    <t>G19</t>
  </si>
  <si>
    <t>G20</t>
  </si>
  <si>
    <t>G20/1</t>
  </si>
  <si>
    <t>G21</t>
  </si>
  <si>
    <t>G21/1</t>
  </si>
  <si>
    <t>G22</t>
  </si>
  <si>
    <t>G23</t>
  </si>
  <si>
    <t>G24</t>
  </si>
  <si>
    <t>G25</t>
  </si>
  <si>
    <t>G26</t>
  </si>
  <si>
    <t>G27</t>
  </si>
  <si>
    <t>G28</t>
  </si>
  <si>
    <t>G29</t>
  </si>
  <si>
    <t>G30</t>
  </si>
  <si>
    <t>G31</t>
  </si>
  <si>
    <t>G32</t>
  </si>
  <si>
    <t>G33</t>
  </si>
  <si>
    <t>G34</t>
  </si>
  <si>
    <t>G35</t>
  </si>
  <si>
    <t>G36</t>
  </si>
  <si>
    <t>G37</t>
  </si>
  <si>
    <t>G38</t>
  </si>
  <si>
    <t>G39</t>
  </si>
  <si>
    <t>G40</t>
  </si>
  <si>
    <t>G41</t>
  </si>
  <si>
    <t>G42</t>
  </si>
  <si>
    <t>G43</t>
  </si>
  <si>
    <t>G44</t>
  </si>
  <si>
    <t>G7/1</t>
  </si>
  <si>
    <t>G7/3</t>
  </si>
  <si>
    <t>G10/2</t>
  </si>
  <si>
    <t>G11/2</t>
  </si>
  <si>
    <t>G22/1</t>
  </si>
  <si>
    <t>G22/2</t>
  </si>
  <si>
    <t>G27/1</t>
  </si>
  <si>
    <t>G40/1</t>
  </si>
  <si>
    <t>G40/2</t>
  </si>
  <si>
    <t>G40/3</t>
  </si>
  <si>
    <t>G45</t>
  </si>
  <si>
    <t>G46</t>
  </si>
  <si>
    <t>G47</t>
  </si>
  <si>
    <t>G47/1</t>
  </si>
  <si>
    <t>G47/2</t>
  </si>
  <si>
    <t>G48</t>
  </si>
  <si>
    <t>G49</t>
  </si>
  <si>
    <t>G50</t>
  </si>
  <si>
    <t>G51</t>
  </si>
  <si>
    <t>G51/1</t>
  </si>
  <si>
    <t>G52</t>
  </si>
  <si>
    <t>G53</t>
  </si>
  <si>
    <t>G54</t>
  </si>
  <si>
    <t>G55</t>
  </si>
  <si>
    <t>G56</t>
  </si>
  <si>
    <t>G57</t>
  </si>
  <si>
    <t>G58</t>
  </si>
  <si>
    <t>G59</t>
  </si>
  <si>
    <t>G60</t>
  </si>
  <si>
    <t>G61</t>
  </si>
  <si>
    <t>G62</t>
  </si>
  <si>
    <t>G63</t>
  </si>
  <si>
    <t>G24/1</t>
  </si>
  <si>
    <t>Some fields are not taken directly from the document but calculated or deduced from other information, within or outside of the document. An example is the year born (see above) and Comment  (used by the recorder) fields, are also in this category. Where this is the case, the column is shaded purple.</t>
  </si>
  <si>
    <t>As more Censuses are added, we have used adjacent Census to help the interpretation, up to a point. For instance, a long term resident of the village appears in three Censuses, but their place of birth is spelt differently such that it appears to be a different place, but similarly in that all three sound similar. As their name, family and birth year are the same it is obvious that this is the same person, but their place of birth is spelt incorrectly (they might not know how to pronounce it themselves). In this case the incorrect place name is transferred to the spreadsheet so that you can see the assumptions made.</t>
  </si>
  <si>
    <t>This spreadsheet records the data as written, to the best of our ability. Many of the handwritten letters are difficult to read and so the human brain tries to guess, using the rules of English that it knows. For instance, the surname Howsham is written Howfnam. Sometimes we are lucky and the Enumerator has written out the surname multiple times as each family member is added on subsequent lines, giving multiple opportunities to interpret. However, usually Do (short for ditto) is used.</t>
  </si>
  <si>
    <t>The first census was 1841; subsequent ones being taken every 10 years and published when they become 100 years old. The 1931 census was destroyed in a fire and therefore will not be published. Also included are the Baptism, Marriage and Burial Registers kept by St Martins Church, in the village. The graves in St Martins churchyard have also been recorded and appear here in list form.</t>
  </si>
  <si>
    <t>Where obvious spelling errors have been made these have been marked in this spreadsheet with the word [sic], in square brackets, after it. This shows that the spelling error was not introduced whilst copying the data to the spreadsheet. For instance the above Enumerator writes the surname Pickering incorrectly in the 1841 census and correctly a year later in the 1851 census. The entries in the 1841 census in this spreadsheet therefore read: Pickring [sic].</t>
  </si>
  <si>
    <t>Some fields are left blank in the Census. For instance the occupation of young, pre school children is always left blank. However there are other entries where the field is left blank (maybe in error) in the census document. To show that the record is actually blank in the document (and not a copying error), all blank fields are marked as blank in the spreadsheet.</t>
  </si>
  <si>
    <t>81</t>
  </si>
  <si>
    <t>Gill died at Fir Close residential home, Louth, where she had lived for 12 years. She suffered from Alzheimers and when she died, had not recognised her family for a number of years.</t>
  </si>
  <si>
    <t>Paul Fuller was Jilyan's neighbour</t>
  </si>
  <si>
    <t>Date</t>
  </si>
  <si>
    <t>G_Surname</t>
  </si>
  <si>
    <t>G_Firstname</t>
  </si>
  <si>
    <t>G_Occupation</t>
  </si>
  <si>
    <t>G_DofB</t>
  </si>
  <si>
    <t>G_Age</t>
  </si>
  <si>
    <t>G_Status</t>
  </si>
  <si>
    <t>B_Surname</t>
  </si>
  <si>
    <t>B_Firstname</t>
  </si>
  <si>
    <t>B_Status</t>
  </si>
  <si>
    <t>B_Age</t>
  </si>
  <si>
    <t>GF_Surname</t>
  </si>
  <si>
    <t>GF_Firstname</t>
  </si>
  <si>
    <t>GF_Occupation</t>
  </si>
  <si>
    <t>B_DofB</t>
  </si>
  <si>
    <t>B_Occupation</t>
  </si>
  <si>
    <t>B_Parish</t>
  </si>
  <si>
    <t>BF_Surname</t>
  </si>
  <si>
    <t xml:space="preserve">BF_Firstname </t>
  </si>
  <si>
    <t>BF_Occupation</t>
  </si>
  <si>
    <t>Off_Minister</t>
  </si>
  <si>
    <t>MRegID</t>
  </si>
  <si>
    <t>MReg</t>
  </si>
  <si>
    <t>The Marriage Register was transposed (written copied) by Paul Fuller and XXXXX in 2019 from the records held by Lincolnshire Archive.</t>
  </si>
  <si>
    <t>The Burial Register was transposed (written copied) by Paul Fuller in 2018 from the live Burial Register kept by St Martin's Churchwardens. The register starts in 1813, with the last record in that book dated 1992. After that date a new book has been used. This second book has printed fields that provide additional information such as date of death, whether cremated and the graveyard plot where the persion is interred.</t>
  </si>
  <si>
    <t>72</t>
  </si>
  <si>
    <t>13/05/1823</t>
  </si>
  <si>
    <t>?/03/1824</t>
  </si>
  <si>
    <t>27/04/1824</t>
  </si>
  <si>
    <t>Brampton</t>
  </si>
  <si>
    <t>Stainton?</t>
  </si>
  <si>
    <t>08/06/1824</t>
  </si>
  <si>
    <t>Lowerton</t>
  </si>
  <si>
    <t>William(hm)</t>
  </si>
  <si>
    <t>02/08/1825</t>
  </si>
  <si>
    <t>30/08/1825</t>
  </si>
  <si>
    <t>Pearson??</t>
  </si>
  <si>
    <t>Robert(hm)</t>
  </si>
  <si>
    <t>01/11/1827</t>
  </si>
  <si>
    <t>Griffin</t>
  </si>
  <si>
    <t>Arlington??</t>
  </si>
  <si>
    <t>G_Parish</t>
  </si>
  <si>
    <t>Milson</t>
  </si>
  <si>
    <t>Jane (hm)</t>
  </si>
  <si>
    <t>Spinster</t>
  </si>
  <si>
    <t>Couts</t>
  </si>
  <si>
    <t>Rowland Curtois, Rector</t>
  </si>
  <si>
    <t>Mary (hm)</t>
  </si>
  <si>
    <t>Thring??</t>
  </si>
  <si>
    <t>George Henry Curtois</t>
  </si>
  <si>
    <t>Marie??</t>
  </si>
  <si>
    <t>Wit1_Surname</t>
  </si>
  <si>
    <t>Wit1_Firstname</t>
  </si>
  <si>
    <t>Wit2_Surname</t>
  </si>
  <si>
    <t>Wit2_Firstname</t>
  </si>
  <si>
    <t>C G Richmond, Off Minister</t>
  </si>
  <si>
    <t>7 - 15</t>
  </si>
  <si>
    <t>Surname recorded as Deeprose/Bee for some reason</t>
  </si>
  <si>
    <t>PAR/1/5</t>
  </si>
  <si>
    <t>PAR/1/7</t>
  </si>
  <si>
    <t>07/11/1827</t>
  </si>
  <si>
    <t>Lee</t>
  </si>
  <si>
    <t>09/05/1828</t>
  </si>
  <si>
    <t>blank</t>
  </si>
  <si>
    <t>17/03/1828</t>
  </si>
  <si>
    <t>18/05/1830</t>
  </si>
  <si>
    <t>17/05/1831</t>
  </si>
  <si>
    <t>Thomas (hm)</t>
  </si>
  <si>
    <t>Laceby</t>
  </si>
  <si>
    <t>01/08/1831</t>
  </si>
  <si>
    <t>Hezekiah (hm)</t>
  </si>
  <si>
    <t>27/12/1831</t>
  </si>
  <si>
    <t xml:space="preserve">Chamber </t>
  </si>
  <si>
    <t>Donington Super Bain</t>
  </si>
  <si>
    <t>10/05/1832</t>
  </si>
  <si>
    <t>Stanier</t>
  </si>
  <si>
    <t>22/05/1832</t>
  </si>
  <si>
    <t>26/11/1832</t>
  </si>
  <si>
    <t>22/04/1834</t>
  </si>
  <si>
    <t>Richards</t>
  </si>
  <si>
    <t>15/04/1834</t>
  </si>
  <si>
    <t>15/05/1834</t>
  </si>
  <si>
    <t>Townshill</t>
  </si>
  <si>
    <t>William (hm)</t>
  </si>
  <si>
    <t>27/06/1834</t>
  </si>
  <si>
    <t>02/12/1834</t>
  </si>
  <si>
    <t>27/01/1835</t>
  </si>
  <si>
    <t>Hupton</t>
  </si>
  <si>
    <t>Ann (hm)</t>
  </si>
  <si>
    <t>Greetham</t>
  </si>
  <si>
    <t>Elizabeth (hm)</t>
  </si>
  <si>
    <t>Simms</t>
  </si>
  <si>
    <t>Clay</t>
  </si>
  <si>
    <t>C G Richmond, Off.Minister</t>
  </si>
  <si>
    <t>White (hm)</t>
  </si>
  <si>
    <t>Carlton</t>
  </si>
  <si>
    <t>Fring</t>
  </si>
  <si>
    <t>Stainer??</t>
  </si>
  <si>
    <t>Thring??/Tring</t>
  </si>
  <si>
    <t>Cash/Carr??</t>
  </si>
  <si>
    <t>Easors??</t>
  </si>
  <si>
    <t>James Cecil Claught??, Off.Minister</t>
  </si>
  <si>
    <t>Marion</t>
  </si>
  <si>
    <t>Wallers</t>
  </si>
  <si>
    <t>Susan (hm)</t>
  </si>
  <si>
    <t>Thos.s Tangton??, Off.Minister</t>
  </si>
  <si>
    <t>Bennett??</t>
  </si>
  <si>
    <t>Jean?</t>
  </si>
  <si>
    <t>24/07/1837</t>
  </si>
  <si>
    <t>ofa</t>
  </si>
  <si>
    <t>16/10/1837</t>
  </si>
  <si>
    <t>Tods</t>
  </si>
  <si>
    <t>16/05/1838</t>
  </si>
  <si>
    <t>Skepper</t>
  </si>
  <si>
    <t>Branston, Lincoln</t>
  </si>
  <si>
    <t>Ingham</t>
  </si>
  <si>
    <t>Tinwall</t>
  </si>
  <si>
    <t>S H Wynn, Vicar, Burgh on Bain</t>
  </si>
  <si>
    <t>23/05/1838</t>
  </si>
  <si>
    <t>A.Corbett, Rector</t>
  </si>
  <si>
    <t>30/08/1838</t>
  </si>
  <si>
    <t>Bonner</t>
  </si>
  <si>
    <t>02/12/1838</t>
  </si>
  <si>
    <t>Farmer's Servant</t>
  </si>
  <si>
    <t>Melborn</t>
  </si>
  <si>
    <t>13/12/1838</t>
  </si>
  <si>
    <t>14/05/1839</t>
  </si>
  <si>
    <t>North Keston</t>
  </si>
  <si>
    <t>Benton</t>
  </si>
  <si>
    <t>Banton</t>
  </si>
  <si>
    <t>North</t>
  </si>
  <si>
    <t>W L Sipson Mayet, Off.Minister</t>
  </si>
  <si>
    <t>18/05/1840</t>
  </si>
  <si>
    <t>Mackinder</t>
  </si>
  <si>
    <t>chambers</t>
  </si>
  <si>
    <t>23/06/1840</t>
  </si>
  <si>
    <t>Cordwainer</t>
  </si>
  <si>
    <t>Bardney</t>
  </si>
  <si>
    <t>Dennis</t>
  </si>
  <si>
    <t>04/02/1841</t>
  </si>
  <si>
    <t>Rothwell</t>
  </si>
  <si>
    <t>14/05/1841</t>
  </si>
  <si>
    <t>Sarah (hm)</t>
  </si>
  <si>
    <t>Prectory?</t>
  </si>
  <si>
    <t>Eve</t>
  </si>
  <si>
    <t>Simon Hart Wynn, Rector West Barkwith</t>
  </si>
  <si>
    <t>01/07/1841</t>
  </si>
  <si>
    <t>24/11/1841</t>
  </si>
  <si>
    <t>Mary Ann (hm)</t>
  </si>
  <si>
    <t>Soof/Loof??</t>
  </si>
  <si>
    <t xml:space="preserve"> Ann</t>
  </si>
  <si>
    <t>29/09/1842</t>
  </si>
  <si>
    <t>Joseph (hm)</t>
  </si>
  <si>
    <t>Goltho, Wragby</t>
  </si>
  <si>
    <t>Maureen (hm)</t>
  </si>
  <si>
    <t>06/10/1842</t>
  </si>
  <si>
    <t>Seraphim??</t>
  </si>
  <si>
    <t>08/05/1845</t>
  </si>
  <si>
    <t>Barringham</t>
  </si>
  <si>
    <t>Horsley</t>
  </si>
  <si>
    <t>Saxby</t>
  </si>
  <si>
    <t>Bahonny</t>
  </si>
  <si>
    <t>Norman</t>
  </si>
  <si>
    <t>12/06/1845</t>
  </si>
  <si>
    <t>Richard Fidling (hm)</t>
  </si>
  <si>
    <t>07/09/1845</t>
  </si>
  <si>
    <t>Foochefs???</t>
  </si>
  <si>
    <t>Dina</t>
  </si>
  <si>
    <t>26/03/1846</t>
  </si>
  <si>
    <t>Frances (hm)</t>
  </si>
  <si>
    <t>14/05/1846</t>
  </si>
  <si>
    <t>Walsham</t>
  </si>
  <si>
    <t>Garshill??</t>
  </si>
  <si>
    <t>21/05/1846</t>
  </si>
  <si>
    <t>09/07/1846</t>
  </si>
  <si>
    <t>Howparson??</t>
  </si>
  <si>
    <t>13/05/1847</t>
  </si>
  <si>
    <t>Surfleet</t>
  </si>
  <si>
    <t>Sara</t>
  </si>
  <si>
    <t xml:space="preserve">Thomas </t>
  </si>
  <si>
    <t>29/02/1848</t>
  </si>
  <si>
    <t>Rudd</t>
  </si>
  <si>
    <t>Welton, E Yorks</t>
  </si>
  <si>
    <t>Wrefsel/Wressel</t>
  </si>
  <si>
    <t>Wrefsel?</t>
  </si>
  <si>
    <t>Maddeson</t>
  </si>
  <si>
    <t>19/07/1849</t>
  </si>
  <si>
    <t>Poartess (or fs)</t>
  </si>
  <si>
    <t>Poartefs/ss</t>
  </si>
  <si>
    <t>30/08/1849</t>
  </si>
  <si>
    <t>west?</t>
  </si>
  <si>
    <t>Crumpson</t>
  </si>
  <si>
    <t>Sahre??</t>
  </si>
  <si>
    <t>08/01/1851</t>
  </si>
  <si>
    <t>Ironmonger</t>
  </si>
  <si>
    <t>Morton (hm)</t>
  </si>
  <si>
    <t>15/05/1851</t>
  </si>
  <si>
    <t>O H Mannon?? Curate of Ludford</t>
  </si>
  <si>
    <t>This spreadsheet records the Census information for the Parish of South Willingham, Lincolnshire. It contains only those record that are 100 years old or older, apart from clergy and death records, which are up to date.</t>
  </si>
  <si>
    <t>Names of its' parents entered: Reginald &amp; Mary Phyllis</t>
  </si>
  <si>
    <t>Ashes interred at the same time as his wife Agnes. He was 72 at the time of his death.</t>
  </si>
  <si>
    <t>91</t>
  </si>
  <si>
    <t>Whereborn transposed with wife.</t>
  </si>
  <si>
    <t>Whereborn transposed with husband.</t>
  </si>
  <si>
    <t>Looks like Jark</t>
  </si>
  <si>
    <t>2 Vacant buildings. Recorded as 2W</t>
  </si>
  <si>
    <t>Cameron Alex Gordon</t>
  </si>
  <si>
    <t>Surname  Moore</t>
  </si>
  <si>
    <t>Cremated at Grimsby. Dates taken from the Rasen Mail</t>
  </si>
  <si>
    <t>04/08/1853</t>
  </si>
  <si>
    <t>Ann Frances</t>
  </si>
  <si>
    <t>Howfsam</t>
  </si>
  <si>
    <t>S H Corman??? Off. Minister</t>
  </si>
  <si>
    <t>Housebreaker</t>
  </si>
  <si>
    <t>06/05/1855</t>
  </si>
  <si>
    <t>Dickenson</t>
  </si>
  <si>
    <t>Dickinson</t>
  </si>
  <si>
    <t>By licence</t>
  </si>
  <si>
    <t>08/11/1855</t>
  </si>
  <si>
    <t>George(dec)</t>
  </si>
  <si>
    <t>Trafford</t>
  </si>
  <si>
    <t>Christopher (hm)</t>
  </si>
  <si>
    <t>Geo. Harry Woodcock Off.Min.</t>
  </si>
  <si>
    <t>30/12/1855</t>
  </si>
  <si>
    <t>Howson</t>
  </si>
  <si>
    <t xml:space="preserve">George </t>
  </si>
  <si>
    <t>Williams</t>
  </si>
  <si>
    <t>Henry (hm)</t>
  </si>
  <si>
    <t>Newby?</t>
  </si>
  <si>
    <t>02/04/1856</t>
  </si>
  <si>
    <t xml:space="preserve">Richard  </t>
  </si>
  <si>
    <t>15/05/1856</t>
  </si>
  <si>
    <t>John (hm)</t>
  </si>
  <si>
    <t>W B Hastings, Offic Minister</t>
  </si>
  <si>
    <t>24/11/1856</t>
  </si>
  <si>
    <t xml:space="preserve">Mundy </t>
  </si>
  <si>
    <t>Mundy</t>
  </si>
  <si>
    <t xml:space="preserve">Mary Ann  </t>
  </si>
  <si>
    <t>Arron</t>
  </si>
  <si>
    <t>07/12/1856</t>
  </si>
  <si>
    <t>14/05/1857</t>
  </si>
  <si>
    <t>Waddingham</t>
  </si>
  <si>
    <t>Reuben (hm)</t>
  </si>
  <si>
    <t>It. Scholfield Offic. Minister</t>
  </si>
  <si>
    <t>15/05/1857</t>
  </si>
  <si>
    <t>MacCready</t>
  </si>
  <si>
    <t>Mechanic</t>
  </si>
  <si>
    <t>Picksley</t>
  </si>
  <si>
    <t>Joseph Wright, Offic Minister</t>
  </si>
  <si>
    <t>18/05/1857</t>
  </si>
  <si>
    <t>Lizie?</t>
  </si>
  <si>
    <t>05/11/1857</t>
  </si>
  <si>
    <t>Mundey</t>
  </si>
  <si>
    <t>Washam</t>
  </si>
  <si>
    <t>24/02/1859</t>
  </si>
  <si>
    <t>23/02/1859</t>
  </si>
  <si>
    <t>Kitching</t>
  </si>
  <si>
    <t>Shaft maker</t>
  </si>
  <si>
    <t>Lance</t>
  </si>
  <si>
    <t>24/03/1860</t>
  </si>
  <si>
    <t>13/09/1860</t>
  </si>
  <si>
    <t>Labourer Ireland</t>
  </si>
  <si>
    <t>J Chas Koll, Rector East Barkwith</t>
  </si>
  <si>
    <t>15/11/1860</t>
  </si>
  <si>
    <t>Henrey (hm)</t>
  </si>
  <si>
    <t>03/04/1861</t>
  </si>
  <si>
    <t xml:space="preserve">Robert </t>
  </si>
  <si>
    <t>Jofton Goffer??</t>
  </si>
  <si>
    <t>Elizabeth Ann (hm)</t>
  </si>
  <si>
    <t xml:space="preserve">Elvin </t>
  </si>
  <si>
    <t>Geo. Harry Woodcock, Vicar of Sixhills</t>
  </si>
  <si>
    <t>18/10/1861</t>
  </si>
  <si>
    <t>Maidment?</t>
  </si>
  <si>
    <t>Maidment</t>
  </si>
  <si>
    <t>Jasper</t>
  </si>
  <si>
    <t>Swift??</t>
  </si>
  <si>
    <t>22/01/1863</t>
  </si>
  <si>
    <t>Gilleat</t>
  </si>
  <si>
    <t>E</t>
  </si>
  <si>
    <t>02/06/1863</t>
  </si>
  <si>
    <t>Sharpley</t>
  </si>
  <si>
    <t>Chemist</t>
  </si>
  <si>
    <t>Heartin??</t>
  </si>
  <si>
    <t>plus G Mawer witness</t>
  </si>
  <si>
    <t>11/06/1863</t>
  </si>
  <si>
    <t>Badley</t>
  </si>
  <si>
    <t>John Charles Lot</t>
  </si>
  <si>
    <t>Theddlethorpe All Saints</t>
  </si>
  <si>
    <t>Wilton</t>
  </si>
  <si>
    <t>02/07/1864</t>
  </si>
  <si>
    <t>Best</t>
  </si>
  <si>
    <t>John Vincent James</t>
  </si>
  <si>
    <t>John Dear</t>
  </si>
  <si>
    <t>Gentleman</t>
  </si>
  <si>
    <t>Dear</t>
  </si>
  <si>
    <t xml:space="preserve">Henre </t>
  </si>
  <si>
    <t>Ed.</t>
  </si>
  <si>
    <t>16/02/1865</t>
  </si>
  <si>
    <t>19/05/1865</t>
  </si>
  <si>
    <t>Holton</t>
  </si>
  <si>
    <t>Thompson (hm)</t>
  </si>
  <si>
    <t>Anna Marion (hm)</t>
  </si>
  <si>
    <t>Robinner??</t>
  </si>
  <si>
    <t>Woolby</t>
  </si>
  <si>
    <t>02/12/1865</t>
  </si>
  <si>
    <t>Olivia</t>
  </si>
  <si>
    <t>Hannson</t>
  </si>
  <si>
    <t>Original date 1863 and out of sequence</t>
  </si>
  <si>
    <t>14/09/1865</t>
  </si>
  <si>
    <t>Gilliatt</t>
  </si>
  <si>
    <t>Kirkby</t>
  </si>
  <si>
    <t>Margaret June</t>
  </si>
  <si>
    <t>James Haingay, Offic Minister</t>
  </si>
  <si>
    <t>01/05/1866</t>
  </si>
  <si>
    <t>Richardson?</t>
  </si>
  <si>
    <t>Freeborought</t>
  </si>
  <si>
    <t>17/05/1870</t>
  </si>
  <si>
    <t>Briggs</t>
  </si>
  <si>
    <t>Tinman</t>
  </si>
  <si>
    <t>Javis??</t>
  </si>
  <si>
    <t>James Mainguy, Offic. Minister</t>
  </si>
  <si>
    <t>+</t>
  </si>
  <si>
    <t>21/07/1870</t>
  </si>
  <si>
    <t>18/01/1871</t>
  </si>
  <si>
    <t>Campbell</t>
  </si>
  <si>
    <t>Cornwall Henry</t>
  </si>
  <si>
    <t>Military</t>
  </si>
  <si>
    <t>John Glendon?</t>
  </si>
  <si>
    <t>Christine Ellen</t>
  </si>
  <si>
    <t>Charles Alix</t>
  </si>
  <si>
    <t>Clerk</t>
  </si>
  <si>
    <t>Farrier??</t>
  </si>
  <si>
    <t>Margaret Anna</t>
  </si>
  <si>
    <t>Thornhill</t>
  </si>
  <si>
    <t>Charlotte Sarah</t>
  </si>
  <si>
    <t>E Frank Hodgson</t>
  </si>
  <si>
    <t>21/08/1871</t>
  </si>
  <si>
    <t>Butcher</t>
  </si>
  <si>
    <t>Laughton</t>
  </si>
  <si>
    <t>Matilda?</t>
  </si>
  <si>
    <t>24/01/1872</t>
  </si>
  <si>
    <t>Bramott??</t>
  </si>
  <si>
    <t>30/09/1872</t>
  </si>
  <si>
    <t>Wilby</t>
  </si>
  <si>
    <t xml:space="preserve">James Mainguy  </t>
  </si>
  <si>
    <t>16/03/1873</t>
  </si>
  <si>
    <t>Julia Ann</t>
  </si>
  <si>
    <t>09/03/1874</t>
  </si>
  <si>
    <t>Beeley</t>
  </si>
  <si>
    <t>Nurseryman</t>
  </si>
  <si>
    <t>Fisk</t>
  </si>
  <si>
    <t>30/07/1874</t>
  </si>
  <si>
    <t>Machinist's Assistant</t>
  </si>
  <si>
    <t>Illston</t>
  </si>
  <si>
    <t>Policeman</t>
  </si>
  <si>
    <t>A M Alington, Rector of Benniworth</t>
  </si>
  <si>
    <t>20/10/1874</t>
  </si>
  <si>
    <t>James (hm)</t>
  </si>
  <si>
    <t>Horsekeeper</t>
  </si>
  <si>
    <t>Bowen</t>
  </si>
  <si>
    <t>is it Bowen or Brown?</t>
  </si>
  <si>
    <t>29/10/1874</t>
  </si>
  <si>
    <t>Lowery</t>
  </si>
  <si>
    <t>Helen</t>
  </si>
  <si>
    <t>25/12/1874</t>
  </si>
  <si>
    <t>Farmer/Shopkeeper</t>
  </si>
  <si>
    <t>Fanny Louisa</t>
  </si>
  <si>
    <t>20/05/1875</t>
  </si>
  <si>
    <t>Blades</t>
  </si>
  <si>
    <t>Donington-on-Bain</t>
  </si>
  <si>
    <t>24/06/1875</t>
  </si>
  <si>
    <t>Kirman</t>
  </si>
  <si>
    <t>Ashby cum Fenby</t>
  </si>
  <si>
    <t>Truman</t>
  </si>
  <si>
    <t>04/09/1875</t>
  </si>
  <si>
    <t>Kitchen</t>
  </si>
  <si>
    <t>Heathhold Hall</t>
  </si>
  <si>
    <t>Coachman</t>
  </si>
  <si>
    <t>16/12/1875</t>
  </si>
  <si>
    <t>Muncy</t>
  </si>
  <si>
    <t>Gayton le Wold</t>
  </si>
  <si>
    <t>26/12/1876</t>
  </si>
  <si>
    <t>Clee</t>
  </si>
  <si>
    <t>Langdon</t>
  </si>
  <si>
    <t>Bocock</t>
  </si>
  <si>
    <t>Mary Ann Graves</t>
  </si>
  <si>
    <t>16/05/1878</t>
  </si>
  <si>
    <t>Eliza Ellen</t>
  </si>
  <si>
    <t>James Mainguy, Vicar of Hainton</t>
  </si>
  <si>
    <t>02/03/1880</t>
  </si>
  <si>
    <t>Burton</t>
  </si>
  <si>
    <t>St Michael's Louth</t>
  </si>
  <si>
    <t>Hephzibah</t>
  </si>
  <si>
    <t>Jame Mainguy</t>
  </si>
  <si>
    <t>27/12/1880</t>
  </si>
  <si>
    <t>Good</t>
  </si>
  <si>
    <t>James Mainguy, Rector of South Willingham</t>
  </si>
  <si>
    <t>30/01/1883</t>
  </si>
  <si>
    <t>Wilcox</t>
  </si>
  <si>
    <t>???</t>
  </si>
  <si>
    <t>Earlsheaton</t>
  </si>
  <si>
    <t>Brownlow</t>
  </si>
  <si>
    <t>James W Ashe, Rector of Donington</t>
  </si>
  <si>
    <t>15/05/1883</t>
  </si>
  <si>
    <t>Neal</t>
  </si>
  <si>
    <t>26/12/1883</t>
  </si>
  <si>
    <t>Patchett</t>
  </si>
  <si>
    <t>Willamett</t>
  </si>
  <si>
    <t>Amy Freshney</t>
  </si>
  <si>
    <t>deceased</t>
  </si>
  <si>
    <t>29/09/1853</t>
  </si>
  <si>
    <t>03/07/1854</t>
  </si>
  <si>
    <t>11/02/1885</t>
  </si>
  <si>
    <t>Hoare</t>
  </si>
  <si>
    <t>Lately in the Police Force</t>
  </si>
  <si>
    <t>Jeremiah (dec)</t>
  </si>
  <si>
    <t>25/04/1885</t>
  </si>
  <si>
    <t>Thomas Hare</t>
  </si>
  <si>
    <t>Joseph Hare</t>
  </si>
  <si>
    <t>Edward (dec)</t>
  </si>
  <si>
    <t>J/Tawn</t>
  </si>
  <si>
    <t>12/06/1885</t>
  </si>
  <si>
    <t>Abbott</t>
  </si>
  <si>
    <t>Sethney</t>
  </si>
  <si>
    <t>Fanny?</t>
  </si>
  <si>
    <t>04/08/1885</t>
  </si>
  <si>
    <t>18/02/1886</t>
  </si>
  <si>
    <t>Scupham</t>
  </si>
  <si>
    <t>Borman</t>
  </si>
  <si>
    <t>Charles (hm)</t>
  </si>
  <si>
    <t>Badlay</t>
  </si>
  <si>
    <t>29/05/1888</t>
  </si>
  <si>
    <t>John Blow</t>
  </si>
  <si>
    <t>Kings Court, York</t>
  </si>
  <si>
    <t>Frderic Walter</t>
  </si>
  <si>
    <t>Fanny June</t>
  </si>
  <si>
    <t>Frederic Waite</t>
  </si>
  <si>
    <t>19/07/1888</t>
  </si>
  <si>
    <t>Sussana</t>
  </si>
  <si>
    <t>24/02/1889</t>
  </si>
  <si>
    <t>Hawks</t>
  </si>
  <si>
    <t>Apley, Nr Wragby</t>
  </si>
  <si>
    <t>04/06/1890</t>
  </si>
  <si>
    <t>Thomas Forr</t>
  </si>
  <si>
    <t>Frances Winifred</t>
  </si>
  <si>
    <t>Beech</t>
  </si>
  <si>
    <t>16/10/1890</t>
  </si>
  <si>
    <t>James Henry</t>
  </si>
  <si>
    <t>S.S. Mary Lanswythe??, Folkstone, Kent</t>
  </si>
  <si>
    <t>Shoe Manufacturer</t>
  </si>
  <si>
    <t>Eliza Annie</t>
  </si>
  <si>
    <t>Station Master GNR</t>
  </si>
  <si>
    <t>G S</t>
  </si>
  <si>
    <t>C A</t>
  </si>
  <si>
    <t>30/06/1891</t>
  </si>
  <si>
    <t>27/10/1892</t>
  </si>
  <si>
    <t>Surveyor</t>
  </si>
  <si>
    <t>Drainer</t>
  </si>
  <si>
    <t>Frances Mary Ellen</t>
  </si>
  <si>
    <t>Brackenbury</t>
  </si>
  <si>
    <t>A Hertesine??? Vicar of Hainton</t>
  </si>
  <si>
    <t>04/07/1893</t>
  </si>
  <si>
    <t>William (dec)</t>
  </si>
  <si>
    <t>John (dec)</t>
  </si>
  <si>
    <t>Gasman</t>
  </si>
  <si>
    <t xml:space="preserve">Walker </t>
  </si>
  <si>
    <t>Check twins</t>
  </si>
  <si>
    <t>16/10/1893</t>
  </si>
  <si>
    <t>Aclin/Adin???</t>
  </si>
  <si>
    <t xml:space="preserve">Randle </t>
  </si>
  <si>
    <t>Randle</t>
  </si>
  <si>
    <t>19/07/1894</t>
  </si>
  <si>
    <t>Frederick William</t>
  </si>
  <si>
    <t>Signalman</t>
  </si>
  <si>
    <t>East Ardsley</t>
  </si>
  <si>
    <t>Railway Guard</t>
  </si>
  <si>
    <t>28/05/1895</t>
  </si>
  <si>
    <t>Phillips</t>
  </si>
  <si>
    <t>William Herbert</t>
  </si>
  <si>
    <t>Charles (dec)</t>
  </si>
  <si>
    <t>Sheech</t>
  </si>
  <si>
    <t>Jacky Speed</t>
  </si>
  <si>
    <t>13/06/1895</t>
  </si>
  <si>
    <t>Charlton</t>
  </si>
  <si>
    <t>Waterhouses, Durham</t>
  </si>
  <si>
    <t>General Dealer</t>
  </si>
  <si>
    <t>03/10/1895</t>
  </si>
  <si>
    <t>Neville</t>
  </si>
  <si>
    <t>22/11/1897</t>
  </si>
  <si>
    <t>Painter</t>
  </si>
  <si>
    <t>20/09/1898</t>
  </si>
  <si>
    <t>Signalman GNR</t>
  </si>
  <si>
    <t>Hougham, Lincs</t>
  </si>
  <si>
    <t>Retired Station Master GNR</t>
  </si>
  <si>
    <t>12/10/1898</t>
  </si>
  <si>
    <t>John Coulson</t>
  </si>
  <si>
    <t>Silversmith</t>
  </si>
  <si>
    <t>Strathbungo, Glasgow</t>
  </si>
  <si>
    <t>Sharratt</t>
  </si>
  <si>
    <t>Kitty</t>
  </si>
  <si>
    <t>Barton</t>
  </si>
  <si>
    <t>10/05/1899</t>
  </si>
  <si>
    <t xml:space="preserve">Henry </t>
  </si>
  <si>
    <t>Christopher (dec)</t>
  </si>
  <si>
    <t>Mansell</t>
  </si>
  <si>
    <t>Jessia Louisa Pollie</t>
  </si>
  <si>
    <t>G Herbert Rogers, Offic Minister</t>
  </si>
  <si>
    <t>George Alfred</t>
  </si>
  <si>
    <t>Bishops Hatfield</t>
  </si>
  <si>
    <t>Guard</t>
  </si>
  <si>
    <t>Woodcock</t>
  </si>
  <si>
    <t>Henry Holiday</t>
  </si>
  <si>
    <t>John Richard</t>
  </si>
  <si>
    <t>Woodsetts</t>
  </si>
  <si>
    <t xml:space="preserve">Fanny  </t>
  </si>
  <si>
    <t>John Lusby</t>
  </si>
  <si>
    <t>Ostick</t>
  </si>
  <si>
    <t>11 Sewells Walk, Lincoln</t>
  </si>
  <si>
    <t>Bemrose</t>
  </si>
  <si>
    <t>Robert Edward</t>
  </si>
  <si>
    <t>Beltmaker</t>
  </si>
  <si>
    <t>24 Saxon Street, Lincoln</t>
  </si>
  <si>
    <t>Margaret Elizabeth</t>
  </si>
  <si>
    <t>Robert Garrad, Vicar of Hainton</t>
  </si>
  <si>
    <t>Ash</t>
  </si>
  <si>
    <t>2 St Marks Square, Lincoln</t>
  </si>
  <si>
    <t>Horse Dealer</t>
  </si>
  <si>
    <t>Ada Annie</t>
  </si>
  <si>
    <t>Mason</t>
  </si>
  <si>
    <t>Flowers</t>
  </si>
  <si>
    <t>Lillie</t>
  </si>
  <si>
    <t>Benjamin Ellmitt</t>
  </si>
  <si>
    <t>Foreman</t>
  </si>
  <si>
    <t>Barnett</t>
  </si>
  <si>
    <t>Hagar</t>
  </si>
  <si>
    <t>J W</t>
  </si>
  <si>
    <t>Duckering</t>
  </si>
  <si>
    <t>Walter Edward</t>
  </si>
  <si>
    <t>Seedsman</t>
  </si>
  <si>
    <t>Annie Mary</t>
  </si>
  <si>
    <t>Horace Sydney</t>
  </si>
  <si>
    <t>Robert William</t>
  </si>
  <si>
    <t>Arthur Thomas</t>
  </si>
  <si>
    <t>Sands</t>
  </si>
  <si>
    <t>Doris</t>
  </si>
  <si>
    <t>Martha Alice</t>
  </si>
  <si>
    <t>Singleton?</t>
  </si>
  <si>
    <t>Thos</t>
  </si>
  <si>
    <t>Mildred Stanley??</t>
  </si>
  <si>
    <t xml:space="preserve">Christopher </t>
  </si>
  <si>
    <t>overton</t>
  </si>
  <si>
    <t>Willigm</t>
  </si>
  <si>
    <t>Flora??</t>
  </si>
  <si>
    <t>Isherwood</t>
  </si>
  <si>
    <t>John Street, Wakefield</t>
  </si>
  <si>
    <t>Inspector</t>
  </si>
  <si>
    <t>Selma Maud</t>
  </si>
  <si>
    <t>Montgomery</t>
  </si>
  <si>
    <t>Cutler</t>
  </si>
  <si>
    <t>The Strait, Lincoln</t>
  </si>
  <si>
    <t>Joseph George</t>
  </si>
  <si>
    <t>Hockney</t>
  </si>
  <si>
    <t>Alltoft</t>
  </si>
  <si>
    <t>Allfoft</t>
  </si>
  <si>
    <t>Langriville</t>
  </si>
  <si>
    <t>Ethel Mary</t>
  </si>
  <si>
    <t>Plumber</t>
  </si>
  <si>
    <t>Kate Mary</t>
  </si>
  <si>
    <t>Ethel Annie</t>
  </si>
  <si>
    <t>Wildmore near Boston</t>
  </si>
  <si>
    <t>Samuel Appleton</t>
  </si>
  <si>
    <t>Poulterer</t>
  </si>
  <si>
    <t>Lily</t>
  </si>
  <si>
    <t>Tom (hm)</t>
  </si>
  <si>
    <t>Key?</t>
  </si>
  <si>
    <t>Huntbatch</t>
  </si>
  <si>
    <t>Joseph Lewin</t>
  </si>
  <si>
    <t>Mill Furnisher</t>
  </si>
  <si>
    <t>Paddington, Pembleton, Manchester</t>
  </si>
  <si>
    <t>Hunchback</t>
  </si>
  <si>
    <t>Licensed Victualler</t>
  </si>
  <si>
    <t>Boothman</t>
  </si>
  <si>
    <t>Charles Richard</t>
  </si>
  <si>
    <t>Doncaster</t>
  </si>
  <si>
    <t>Shopkeeper</t>
  </si>
  <si>
    <t>Commercial Traveller</t>
  </si>
  <si>
    <t>Bournemouth</t>
  </si>
  <si>
    <t>Thomas Foster</t>
  </si>
  <si>
    <t>A T</t>
  </si>
  <si>
    <t>Knowles</t>
  </si>
  <si>
    <t>G L</t>
  </si>
  <si>
    <t>Betsy Coffrin?</t>
  </si>
  <si>
    <t>Railway Clerk</t>
  </si>
  <si>
    <t>William Joseph</t>
  </si>
  <si>
    <t>Rogers</t>
  </si>
  <si>
    <t>Alfred Kilby</t>
  </si>
  <si>
    <t>Hyme</t>
  </si>
  <si>
    <t>Arthur Lloyd</t>
  </si>
  <si>
    <t>Private</t>
  </si>
  <si>
    <t>Florence Edith</t>
  </si>
  <si>
    <t>Leadenham</t>
  </si>
  <si>
    <t>Leather Dresser</t>
  </si>
  <si>
    <t>Charles R</t>
  </si>
  <si>
    <t xml:space="preserve">Johnson </t>
  </si>
  <si>
    <t>E M</t>
  </si>
  <si>
    <t>Munition Worker</t>
  </si>
  <si>
    <t>Ella M</t>
  </si>
  <si>
    <t>E Clance</t>
  </si>
  <si>
    <t>Stevenson</t>
  </si>
  <si>
    <t>Laceby Street, Lincoln</t>
  </si>
  <si>
    <t>Salome Jane Mabel</t>
  </si>
  <si>
    <t>Claytton</t>
  </si>
  <si>
    <t>Scrimshaw?</t>
  </si>
  <si>
    <t>George Edwin</t>
  </si>
  <si>
    <t>Sussanah</t>
  </si>
  <si>
    <t>Collinson</t>
  </si>
  <si>
    <t>James Edward</t>
  </si>
  <si>
    <t>St Andrews, Northampton</t>
  </si>
  <si>
    <t>Newll</t>
  </si>
  <si>
    <t>Bertha F</t>
  </si>
  <si>
    <t>Picknett</t>
  </si>
  <si>
    <t>Redcar</t>
  </si>
  <si>
    <t>Plasterer</t>
  </si>
  <si>
    <t>Edith May</t>
  </si>
  <si>
    <t>F W</t>
  </si>
  <si>
    <t>W</t>
  </si>
  <si>
    <t>Charles Edward Raymond</t>
  </si>
  <si>
    <t>Bartholemew Brewer</t>
  </si>
  <si>
    <t>Allison</t>
  </si>
  <si>
    <t>Henrietta Mable</t>
  </si>
  <si>
    <t>Albert Harry</t>
  </si>
  <si>
    <t>Horseman</t>
  </si>
  <si>
    <t>William Cyril</t>
  </si>
  <si>
    <t>Postman</t>
  </si>
  <si>
    <t>Wiliam Hodgson</t>
  </si>
  <si>
    <t>Norris</t>
  </si>
  <si>
    <t>Leonard</t>
  </si>
  <si>
    <t>Reddin?</t>
  </si>
  <si>
    <t>West Bridgford, Notts</t>
  </si>
  <si>
    <t>Redin?</t>
  </si>
  <si>
    <t>Cordery</t>
  </si>
  <si>
    <t>Winifred Irene</t>
  </si>
  <si>
    <t>Joseph G</t>
  </si>
  <si>
    <t>Mildren G</t>
  </si>
  <si>
    <t>Hubert</t>
  </si>
  <si>
    <t>Arthur John</t>
  </si>
  <si>
    <t>Kate Ellen</t>
  </si>
  <si>
    <t>? ? Barnes</t>
  </si>
  <si>
    <t>Richard Sharman</t>
  </si>
  <si>
    <t>Process Worker</t>
  </si>
  <si>
    <t>9 Terrysent Street, Lincoln</t>
  </si>
  <si>
    <t>Upholsterer</t>
  </si>
  <si>
    <t>Low Farm, South Willigham</t>
  </si>
  <si>
    <t>Sharman</t>
  </si>
  <si>
    <t>W A Rees Jones</t>
  </si>
  <si>
    <t>Wit3_Surname</t>
  </si>
  <si>
    <t>Wit3_Firstname</t>
  </si>
  <si>
    <t>Hannah (hm)</t>
  </si>
  <si>
    <t>17/05/1888</t>
  </si>
  <si>
    <t>C</t>
  </si>
  <si>
    <t>Herman S</t>
  </si>
  <si>
    <t>GE</t>
  </si>
  <si>
    <t>H E</t>
  </si>
  <si>
    <t>Abbot</t>
  </si>
  <si>
    <t>Garreth</t>
  </si>
  <si>
    <t>This Parish</t>
  </si>
  <si>
    <t>From 1823 to 1835 records on microfiche; age not given. Occupations and father's names not given either.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</si>
</sst>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yyyy\-mm\-dd;@"/>
    <numFmt numFmtId="166" formatCode="[$-F800]dddd\,\ mmmm\ dd\,\ yyyy"/>
  </numFmts>
  <fonts count="1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indexed="8"/>
      <name val="Arial"/>
      <family val="2"/>
    </font>
    <font>
      <b/>
      <sz val="11"/>
      <color theme="1"/>
      <name val="Arial"/>
      <family val="2"/>
    </font>
    <font>
      <b/>
      <sz val="18"/>
      <color theme="1"/>
      <name val="Arial"/>
      <family val="2"/>
    </font>
    <font>
      <sz val="16"/>
      <color theme="1"/>
      <name val="Arial"/>
      <family val="2"/>
    </font>
    <font>
      <sz val="11"/>
      <color theme="1"/>
      <name val="Arial"/>
      <family val="2"/>
    </font>
    <font>
      <sz val="11"/>
      <color rgb="FF333333"/>
      <name val="Arial"/>
      <family val="2"/>
    </font>
  </fonts>
  <fills count="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s>
  <borders count="4">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4">
    <xf numFmtId="0" fontId="0" fillId="0" borderId="0"/>
    <xf numFmtId="0" fontId="3" fillId="0" borderId="0"/>
    <xf numFmtId="0" fontId="2" fillId="0" borderId="0"/>
    <xf numFmtId="0" fontId="1" fillId="0" borderId="0"/>
  </cellStyleXfs>
  <cellXfs count="87">
    <xf numFmtId="0" fontId="0" fillId="0" borderId="0" xfId="0"/>
    <xf numFmtId="0" fontId="4"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4" fillId="0" borderId="0" xfId="0" applyFont="1" applyAlignment="1">
      <alignment horizontal="left"/>
    </xf>
    <xf numFmtId="0" fontId="4" fillId="0" borderId="0" xfId="0" applyFont="1" applyAlignment="1">
      <alignment horizontal="center" textRotation="45"/>
    </xf>
    <xf numFmtId="0" fontId="0" fillId="0" borderId="0" xfId="0" quotePrefix="1"/>
    <xf numFmtId="0" fontId="0" fillId="2" borderId="0" xfId="0" applyFill="1"/>
    <xf numFmtId="0" fontId="0" fillId="0" borderId="0" xfId="0" applyFill="1"/>
    <xf numFmtId="14" fontId="0" fillId="0" borderId="0" xfId="0" applyNumberFormat="1"/>
    <xf numFmtId="0" fontId="0" fillId="0" borderId="0" xfId="0" quotePrefix="1" applyAlignment="1">
      <alignment horizontal="center"/>
    </xf>
    <xf numFmtId="0" fontId="0" fillId="0" borderId="0" xfId="0" applyAlignment="1">
      <alignment horizontal="left"/>
    </xf>
    <xf numFmtId="49" fontId="0" fillId="0" borderId="0" xfId="0" applyNumberFormat="1"/>
    <xf numFmtId="0" fontId="5" fillId="0" borderId="0" xfId="0" applyFont="1" applyAlignment="1">
      <alignment horizontal="center"/>
    </xf>
    <xf numFmtId="0" fontId="5" fillId="0" borderId="1" xfId="0" applyFont="1" applyBorder="1" applyAlignment="1">
      <alignment horizontal="center" wrapText="1"/>
    </xf>
    <xf numFmtId="0" fontId="5" fillId="0" borderId="0" xfId="0" applyFont="1" applyAlignment="1">
      <alignment horizontal="center" wrapText="1"/>
    </xf>
    <xf numFmtId="0" fontId="5" fillId="0" borderId="2" xfId="0" applyFont="1" applyBorder="1" applyAlignment="1">
      <alignment horizontal="center"/>
    </xf>
    <xf numFmtId="0" fontId="5" fillId="0" borderId="0" xfId="0" applyFont="1" applyAlignment="1">
      <alignment horizontal="center" textRotation="45"/>
    </xf>
    <xf numFmtId="0" fontId="0" fillId="0" borderId="1" xfId="0" applyBorder="1"/>
    <xf numFmtId="0" fontId="0" fillId="0" borderId="2" xfId="0" applyBorder="1"/>
    <xf numFmtId="0" fontId="0" fillId="0" borderId="0" xfId="0" applyFont="1" applyAlignment="1">
      <alignment horizontal="left"/>
    </xf>
    <xf numFmtId="0" fontId="0" fillId="0" borderId="2" xfId="0" applyBorder="1" applyAlignment="1">
      <alignment horizontal="right"/>
    </xf>
    <xf numFmtId="0" fontId="0" fillId="0" borderId="0" xfId="0" applyAlignment="1">
      <alignment horizontal="right"/>
    </xf>
    <xf numFmtId="0" fontId="0" fillId="0" borderId="0" xfId="0" applyAlignment="1">
      <alignment horizontal="left" wrapText="1"/>
    </xf>
    <xf numFmtId="0" fontId="0" fillId="0" borderId="0" xfId="0" applyNumberFormat="1"/>
    <xf numFmtId="0" fontId="0" fillId="0" borderId="0" xfId="0" applyBorder="1"/>
    <xf numFmtId="0" fontId="5" fillId="0" borderId="0" xfId="0" applyFont="1" applyAlignment="1">
      <alignment horizontal="left" wrapText="1"/>
    </xf>
    <xf numFmtId="0" fontId="6" fillId="0" borderId="0" xfId="0" applyFont="1"/>
    <xf numFmtId="0" fontId="0" fillId="0" borderId="0" xfId="0" applyAlignment="1">
      <alignment vertical="top"/>
    </xf>
    <xf numFmtId="0" fontId="0" fillId="0" borderId="0" xfId="0" applyAlignment="1">
      <alignment vertical="top" wrapText="1"/>
    </xf>
    <xf numFmtId="164" fontId="0" fillId="0" borderId="0" xfId="0" applyNumberFormat="1"/>
    <xf numFmtId="1" fontId="0" fillId="0" borderId="0" xfId="0" applyNumberFormat="1"/>
    <xf numFmtId="165" fontId="0" fillId="0" borderId="0" xfId="0" applyNumberFormat="1"/>
    <xf numFmtId="0" fontId="0" fillId="0" borderId="0" xfId="0" applyAlignment="1"/>
    <xf numFmtId="0" fontId="7" fillId="0" borderId="0" xfId="0" applyFont="1" applyAlignment="1">
      <alignment horizontal="center"/>
    </xf>
    <xf numFmtId="0" fontId="7" fillId="0" borderId="0" xfId="0" applyFont="1" applyAlignment="1">
      <alignment horizontal="center" wrapText="1"/>
    </xf>
    <xf numFmtId="165" fontId="7" fillId="0" borderId="0" xfId="0" applyNumberFormat="1" applyFont="1" applyAlignment="1">
      <alignment horizontal="left" wrapText="1"/>
    </xf>
    <xf numFmtId="165" fontId="7" fillId="0" borderId="0" xfId="0" applyNumberFormat="1" applyFont="1" applyAlignment="1">
      <alignment horizontal="center" wrapText="1"/>
    </xf>
    <xf numFmtId="164" fontId="0" fillId="0" borderId="0" xfId="0" applyNumberFormat="1" applyAlignment="1">
      <alignment horizontal="left"/>
    </xf>
    <xf numFmtId="164" fontId="0" fillId="0" borderId="0" xfId="0" applyNumberFormat="1" applyAlignment="1">
      <alignment horizontal="left" readingOrder="2"/>
    </xf>
    <xf numFmtId="12" fontId="0" fillId="0" borderId="0" xfId="0" applyNumberFormat="1"/>
    <xf numFmtId="165" fontId="0" fillId="0" borderId="0" xfId="0" applyNumberFormat="1" applyAlignment="1">
      <alignment horizontal="left"/>
    </xf>
    <xf numFmtId="0" fontId="0" fillId="0" borderId="0" xfId="0" applyFill="1" applyAlignment="1">
      <alignment wrapText="1"/>
    </xf>
    <xf numFmtId="15" fontId="0" fillId="0" borderId="0" xfId="0" applyNumberFormat="1"/>
    <xf numFmtId="166" fontId="6" fillId="0" borderId="0" xfId="0" applyNumberFormat="1" applyFont="1" applyAlignment="1">
      <alignment horizontal="right"/>
    </xf>
    <xf numFmtId="0" fontId="8"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0" fontId="9" fillId="0" borderId="0" xfId="0" applyFont="1" applyAlignment="1">
      <alignment vertical="center" wrapText="1"/>
    </xf>
    <xf numFmtId="0" fontId="8" fillId="0" borderId="0" xfId="0" applyFont="1" applyAlignment="1">
      <alignment vertical="center" wrapText="1"/>
    </xf>
    <xf numFmtId="0" fontId="5" fillId="0" borderId="0" xfId="0" applyFont="1"/>
    <xf numFmtId="0" fontId="0" fillId="3" borderId="0" xfId="0" applyFill="1"/>
    <xf numFmtId="1" fontId="0" fillId="3" borderId="0" xfId="0" applyNumberFormat="1" applyFill="1"/>
    <xf numFmtId="49" fontId="4" fillId="3" borderId="0" xfId="0" applyNumberFormat="1" applyFont="1" applyFill="1" applyAlignment="1">
      <alignment horizontal="left"/>
    </xf>
    <xf numFmtId="49" fontId="0" fillId="3" borderId="0" xfId="0" applyNumberFormat="1" applyFill="1"/>
    <xf numFmtId="0" fontId="4" fillId="3" borderId="0" xfId="0" applyFont="1" applyFill="1" applyAlignment="1">
      <alignment horizontal="left"/>
    </xf>
    <xf numFmtId="0" fontId="4" fillId="3" borderId="0" xfId="0" applyFont="1" applyFill="1" applyAlignment="1">
      <alignment horizontal="center"/>
    </xf>
    <xf numFmtId="0" fontId="4" fillId="3" borderId="0" xfId="0" applyFont="1" applyFill="1" applyAlignment="1">
      <alignment horizontal="center" textRotation="62"/>
    </xf>
    <xf numFmtId="0" fontId="4" fillId="3" borderId="0" xfId="0" applyFont="1" applyFill="1" applyAlignment="1">
      <alignment horizontal="center" textRotation="60"/>
    </xf>
    <xf numFmtId="0" fontId="4" fillId="3" borderId="0" xfId="0" applyFont="1" applyFill="1" applyAlignment="1">
      <alignment horizontal="center" textRotation="58" wrapText="1"/>
    </xf>
    <xf numFmtId="0" fontId="0" fillId="3" borderId="0" xfId="0" applyFill="1" applyAlignment="1">
      <alignment horizontal="left"/>
    </xf>
    <xf numFmtId="0" fontId="0" fillId="3" borderId="0" xfId="0" applyFill="1" applyAlignment="1">
      <alignment wrapText="1"/>
    </xf>
    <xf numFmtId="0" fontId="4" fillId="3" borderId="0" xfId="0" applyFont="1" applyFill="1" applyAlignment="1">
      <alignment horizontal="center" textRotation="61"/>
    </xf>
    <xf numFmtId="0" fontId="0" fillId="3" borderId="0" xfId="0" applyFill="1" applyAlignment="1">
      <alignment vertical="top" wrapText="1"/>
    </xf>
    <xf numFmtId="0" fontId="4" fillId="3" borderId="0" xfId="0" applyFont="1" applyFill="1" applyAlignment="1">
      <alignment horizontal="center" textRotation="59"/>
    </xf>
    <xf numFmtId="0" fontId="4" fillId="3" borderId="0" xfId="0" applyFont="1" applyFill="1" applyAlignment="1">
      <alignment horizontal="center" textRotation="45"/>
    </xf>
    <xf numFmtId="0" fontId="5" fillId="3" borderId="0" xfId="0" applyFont="1" applyFill="1" applyAlignment="1">
      <alignment horizontal="center"/>
    </xf>
    <xf numFmtId="0" fontId="0" fillId="3" borderId="0" xfId="0" applyNumberFormat="1" applyFill="1"/>
    <xf numFmtId="0" fontId="5" fillId="3" borderId="0" xfId="0" applyFont="1" applyFill="1" applyAlignment="1">
      <alignment horizontal="center" textRotation="45"/>
    </xf>
    <xf numFmtId="0" fontId="5" fillId="3" borderId="0" xfId="0" applyFont="1" applyFill="1"/>
    <xf numFmtId="0" fontId="8" fillId="3" borderId="0" xfId="0" applyFont="1" applyFill="1" applyAlignment="1">
      <alignment wrapText="1"/>
    </xf>
    <xf numFmtId="0" fontId="9" fillId="3" borderId="0" xfId="0" applyFont="1" applyFill="1" applyAlignment="1">
      <alignment vertical="center" wrapText="1"/>
    </xf>
    <xf numFmtId="0" fontId="8" fillId="3" borderId="0" xfId="0" applyFont="1" applyFill="1" applyAlignment="1">
      <alignment vertical="center" wrapText="1"/>
    </xf>
    <xf numFmtId="0" fontId="5" fillId="0" borderId="3" xfId="0" applyFont="1" applyBorder="1" applyAlignment="1">
      <alignment horizontal="center" vertical="top"/>
    </xf>
    <xf numFmtId="0" fontId="5" fillId="3" borderId="3" xfId="0" applyFont="1" applyFill="1" applyBorder="1" applyAlignment="1">
      <alignment horizontal="center" vertical="top"/>
    </xf>
    <xf numFmtId="0" fontId="5" fillId="0" borderId="0" xfId="0" applyFont="1" applyAlignment="1">
      <alignment vertical="top"/>
    </xf>
    <xf numFmtId="0" fontId="5" fillId="0" borderId="0" xfId="2" applyFont="1" applyAlignment="1">
      <alignment vertical="top"/>
    </xf>
    <xf numFmtId="0" fontId="5" fillId="0" borderId="0" xfId="2" applyFont="1" applyBorder="1" applyAlignment="1">
      <alignment vertical="top"/>
    </xf>
    <xf numFmtId="49" fontId="8" fillId="0" borderId="0" xfId="0" applyNumberFormat="1" applyFont="1" applyAlignment="1">
      <alignment horizontal="right"/>
    </xf>
    <xf numFmtId="0" fontId="8" fillId="0" borderId="0" xfId="0" applyFont="1"/>
    <xf numFmtId="164" fontId="8" fillId="0" borderId="0" xfId="0" applyNumberFormat="1" applyFont="1"/>
    <xf numFmtId="1" fontId="8" fillId="0" borderId="0" xfId="0" applyNumberFormat="1" applyFont="1"/>
    <xf numFmtId="0" fontId="8" fillId="0" borderId="0" xfId="0" applyFont="1" applyBorder="1"/>
    <xf numFmtId="0" fontId="8" fillId="0" borderId="0" xfId="0" applyFont="1" applyAlignment="1">
      <alignment wrapText="1"/>
    </xf>
    <xf numFmtId="14" fontId="8" fillId="0" borderId="0" xfId="0" applyNumberFormat="1" applyFont="1"/>
    <xf numFmtId="0" fontId="8" fillId="0" borderId="0" xfId="0" applyFont="1" applyFill="1" applyBorder="1"/>
  </cellXfs>
  <cellStyles count="4">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M4" sqref="M4"/>
    </sheetView>
  </sheetViews>
  <sheetFormatPr defaultRowHeight="12.75" x14ac:dyDescent="0.2"/>
  <cols>
    <col min="1" max="1" width="132.42578125" customWidth="1"/>
  </cols>
  <sheetData>
    <row r="1" spans="1:13" ht="23.25" x14ac:dyDescent="0.35">
      <c r="A1" s="28" t="s">
        <v>1655</v>
      </c>
    </row>
    <row r="2" spans="1:13" ht="13.5" customHeight="1" x14ac:dyDescent="0.35">
      <c r="A2" s="28"/>
    </row>
    <row r="3" spans="1:13" ht="23.25" x14ac:dyDescent="0.35">
      <c r="A3" s="45" t="str">
        <f>"Data last updated "&amp;TEXT(DATEVALUE(K3&amp;"/"&amp;L3&amp;"/"&amp;M3),"dddd dd mmmm yyyy")</f>
        <v>Data last updated Saturday 09 January 2049</v>
      </c>
      <c r="K3">
        <v>9</v>
      </c>
      <c r="L3">
        <v>1</v>
      </c>
      <c r="M3">
        <v>2049</v>
      </c>
    </row>
    <row r="5" spans="1:13" ht="25.5" x14ac:dyDescent="0.2">
      <c r="A5" s="30" t="s">
        <v>3472</v>
      </c>
    </row>
    <row r="6" spans="1:13" x14ac:dyDescent="0.2">
      <c r="A6" s="29"/>
    </row>
    <row r="7" spans="1:13" ht="39.75" customHeight="1" x14ac:dyDescent="0.2">
      <c r="A7" s="30" t="s">
        <v>2825</v>
      </c>
    </row>
    <row r="8" spans="1:13" ht="54.75" customHeight="1" x14ac:dyDescent="0.2">
      <c r="A8" s="30" t="s">
        <v>3268</v>
      </c>
    </row>
    <row r="9" spans="1:13" ht="38.25" customHeight="1" x14ac:dyDescent="0.2">
      <c r="A9" s="30" t="s">
        <v>2847</v>
      </c>
    </row>
    <row r="10" spans="1:13" ht="66.75" customHeight="1" x14ac:dyDescent="0.2">
      <c r="A10" s="30" t="s">
        <v>3267</v>
      </c>
    </row>
    <row r="11" spans="1:13" ht="63.75" x14ac:dyDescent="0.2">
      <c r="A11" s="30" t="s">
        <v>3266</v>
      </c>
    </row>
    <row r="12" spans="1:13" ht="51" x14ac:dyDescent="0.2">
      <c r="A12" s="30" t="s">
        <v>3269</v>
      </c>
    </row>
    <row r="13" spans="1:13" ht="77.25" customHeight="1" x14ac:dyDescent="0.2">
      <c r="A13" s="30" t="s">
        <v>2826</v>
      </c>
    </row>
    <row r="14" spans="1:13" x14ac:dyDescent="0.2">
      <c r="A14" s="30" t="s">
        <v>1656</v>
      </c>
    </row>
    <row r="15" spans="1:13" x14ac:dyDescent="0.2">
      <c r="A15" s="30" t="s">
        <v>458</v>
      </c>
    </row>
    <row r="16" spans="1:13" x14ac:dyDescent="0.2">
      <c r="A16" s="30" t="s">
        <v>1444</v>
      </c>
    </row>
    <row r="17" spans="1:1" x14ac:dyDescent="0.2">
      <c r="A17" s="30" t="s">
        <v>781</v>
      </c>
    </row>
    <row r="18" spans="1:1" x14ac:dyDescent="0.2">
      <c r="A18" s="30" t="s">
        <v>1657</v>
      </c>
    </row>
    <row r="19" spans="1:1" x14ac:dyDescent="0.2">
      <c r="A19" s="30" t="s">
        <v>1658</v>
      </c>
    </row>
    <row r="20" spans="1:1" x14ac:dyDescent="0.2">
      <c r="A20" s="30"/>
    </row>
    <row r="21" spans="1:1" ht="52.5" customHeight="1" x14ac:dyDescent="0.2">
      <c r="A21" s="30" t="s">
        <v>3270</v>
      </c>
    </row>
    <row r="22" spans="1:1" ht="44.25" customHeight="1" x14ac:dyDescent="0.2">
      <c r="A22" s="64" t="s">
        <v>3265</v>
      </c>
    </row>
    <row r="23" spans="1:1" ht="49.5" customHeight="1" x14ac:dyDescent="0.2">
      <c r="A23" s="30" t="s">
        <v>3298</v>
      </c>
    </row>
    <row r="24" spans="1:1" x14ac:dyDescent="0.2">
      <c r="A24" s="29"/>
    </row>
    <row r="25" spans="1:1" x14ac:dyDescent="0.2">
      <c r="A25" s="29"/>
    </row>
    <row r="26" spans="1:1" x14ac:dyDescent="0.2">
      <c r="A26" s="29"/>
    </row>
    <row r="27" spans="1:1" x14ac:dyDescent="0.2">
      <c r="A27" s="29"/>
    </row>
    <row r="28" spans="1:1" x14ac:dyDescent="0.2">
      <c r="A28" s="29"/>
    </row>
    <row r="29" spans="1:1" x14ac:dyDescent="0.2">
      <c r="A29" s="29"/>
    </row>
    <row r="30" spans="1:1" x14ac:dyDescent="0.2">
      <c r="A30" s="29"/>
    </row>
    <row r="31" spans="1:1" x14ac:dyDescent="0.2">
      <c r="A31" s="29" t="s">
        <v>3297</v>
      </c>
    </row>
    <row r="32" spans="1:1" x14ac:dyDescent="0.2">
      <c r="A32" s="29"/>
    </row>
    <row r="33" spans="1:1" x14ac:dyDescent="0.2">
      <c r="A33" s="29" t="s">
        <v>2824</v>
      </c>
    </row>
    <row r="34" spans="1:1" x14ac:dyDescent="0.2">
      <c r="A34" s="29"/>
    </row>
    <row r="35" spans="1:1" x14ac:dyDescent="0.2">
      <c r="A35" s="29"/>
    </row>
    <row r="36" spans="1:1" x14ac:dyDescent="0.2">
      <c r="A36" s="29"/>
    </row>
    <row r="37" spans="1:1" x14ac:dyDescent="0.2">
      <c r="A37" s="29"/>
    </row>
    <row r="38" spans="1:1" x14ac:dyDescent="0.2">
      <c r="A38" s="29"/>
    </row>
    <row r="39" spans="1:1" x14ac:dyDescent="0.2">
      <c r="A39" s="29"/>
    </row>
    <row r="40" spans="1:1" x14ac:dyDescent="0.2">
      <c r="A40" s="29"/>
    </row>
    <row r="41" spans="1:1" x14ac:dyDescent="0.2">
      <c r="A41" s="29"/>
    </row>
  </sheetData>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4"/>
  <sheetViews>
    <sheetView workbookViewId="0">
      <pane xSplit="1" ySplit="1" topLeftCell="B14" activePane="bottomRight" state="frozen"/>
      <selection pane="topRight" activeCell="B1" sqref="B1"/>
      <selection pane="bottomLeft" activeCell="A4" sqref="A4"/>
      <selection pane="bottomRight" activeCell="C24" sqref="C24"/>
    </sheetView>
  </sheetViews>
  <sheetFormatPr defaultRowHeight="12.75" x14ac:dyDescent="0.2"/>
  <cols>
    <col min="1" max="1" width="6.140625" customWidth="1"/>
    <col min="2" max="2" width="17.7109375" bestFit="1" customWidth="1"/>
    <col min="3" max="3" width="20.7109375" bestFit="1" customWidth="1"/>
    <col min="4" max="4" width="13.42578125" style="42" customWidth="1"/>
    <col min="5" max="5" width="6.42578125" style="33" customWidth="1"/>
    <col min="6" max="6" width="9.140625" style="33" customWidth="1"/>
    <col min="7" max="7" width="7.7109375" style="33" customWidth="1"/>
    <col min="8" max="8" width="6.140625" customWidth="1"/>
    <col min="9" max="9" width="11" customWidth="1"/>
    <col min="10" max="10" width="14.85546875" customWidth="1"/>
    <col min="11" max="11" width="27.42578125" customWidth="1"/>
  </cols>
  <sheetData>
    <row r="1" spans="1:15" s="35" customFormat="1" ht="40.5" x14ac:dyDescent="0.3">
      <c r="A1" s="35" t="s">
        <v>2949</v>
      </c>
      <c r="B1" s="35" t="s">
        <v>7</v>
      </c>
      <c r="C1" s="36" t="s">
        <v>1991</v>
      </c>
      <c r="D1" s="37" t="s">
        <v>2948</v>
      </c>
      <c r="E1" s="38" t="s">
        <v>290</v>
      </c>
      <c r="F1" s="38" t="s">
        <v>2540</v>
      </c>
      <c r="G1" s="38" t="s">
        <v>2541</v>
      </c>
      <c r="H1" s="35" t="s">
        <v>1994</v>
      </c>
      <c r="I1" s="36" t="s">
        <v>2542</v>
      </c>
      <c r="J1" s="35" t="s">
        <v>2543</v>
      </c>
      <c r="K1" s="35" t="s">
        <v>2544</v>
      </c>
    </row>
    <row r="2" spans="1:15" x14ac:dyDescent="0.2">
      <c r="A2">
        <v>1</v>
      </c>
      <c r="B2" t="s">
        <v>2316</v>
      </c>
      <c r="C2" t="s">
        <v>1947</v>
      </c>
      <c r="D2" s="39">
        <v>8642</v>
      </c>
      <c r="E2" s="32">
        <v>29</v>
      </c>
      <c r="F2" s="32">
        <v>8</v>
      </c>
      <c r="G2" s="32">
        <v>1923</v>
      </c>
      <c r="H2">
        <v>74</v>
      </c>
      <c r="I2">
        <v>95</v>
      </c>
      <c r="J2">
        <v>2</v>
      </c>
      <c r="O2" t="b">
        <f t="shared" ref="O2:O6" si="0">IF(ISTEXT(D2),AND(VALUE(LEFT(D2,4))=G2,VALUE(MID(D2,6,2))=F2,VALUE(RIGHT(D2,2))=E2),DATEVALUE(E2&amp;"/"&amp;F2&amp;"/"&amp;G2)=D2)</f>
        <v>1</v>
      </c>
    </row>
    <row r="3" spans="1:15" x14ac:dyDescent="0.2">
      <c r="A3">
        <v>2</v>
      </c>
      <c r="B3" t="s">
        <v>2316</v>
      </c>
      <c r="C3" t="s">
        <v>447</v>
      </c>
      <c r="D3" s="39">
        <v>13671</v>
      </c>
      <c r="E3" s="32">
        <v>5</v>
      </c>
      <c r="F3" s="32">
        <v>6</v>
      </c>
      <c r="G3" s="32">
        <v>1937</v>
      </c>
      <c r="H3">
        <v>88</v>
      </c>
      <c r="I3">
        <v>95</v>
      </c>
      <c r="J3">
        <v>2</v>
      </c>
      <c r="O3" t="b">
        <f t="shared" si="0"/>
        <v>1</v>
      </c>
    </row>
    <row r="4" spans="1:15" x14ac:dyDescent="0.2">
      <c r="A4">
        <v>3</v>
      </c>
      <c r="B4" t="s">
        <v>2289</v>
      </c>
      <c r="C4" t="s">
        <v>390</v>
      </c>
      <c r="D4" s="39">
        <v>3345</v>
      </c>
      <c r="E4" s="32">
        <v>26</v>
      </c>
      <c r="F4" s="32">
        <v>2</v>
      </c>
      <c r="G4" s="32">
        <v>1909</v>
      </c>
      <c r="H4">
        <v>83</v>
      </c>
      <c r="I4">
        <v>96</v>
      </c>
      <c r="J4">
        <v>2</v>
      </c>
      <c r="O4" t="b">
        <f t="shared" si="0"/>
        <v>1</v>
      </c>
    </row>
    <row r="5" spans="1:15" x14ac:dyDescent="0.2">
      <c r="A5">
        <v>4</v>
      </c>
      <c r="B5" t="s">
        <v>1979</v>
      </c>
      <c r="C5" t="s">
        <v>1561</v>
      </c>
      <c r="D5" s="39">
        <v>25356</v>
      </c>
      <c r="E5" s="32">
        <v>2</v>
      </c>
      <c r="F5" s="32">
        <v>6</v>
      </c>
      <c r="G5" s="32">
        <v>1969</v>
      </c>
      <c r="H5">
        <v>52</v>
      </c>
      <c r="I5">
        <v>97</v>
      </c>
      <c r="J5">
        <v>2</v>
      </c>
      <c r="O5" t="b">
        <f t="shared" si="0"/>
        <v>1</v>
      </c>
    </row>
    <row r="6" spans="1:15" x14ac:dyDescent="0.2">
      <c r="A6">
        <v>5</v>
      </c>
      <c r="B6" t="s">
        <v>43</v>
      </c>
      <c r="C6" t="s">
        <v>788</v>
      </c>
      <c r="D6" s="39">
        <v>19341</v>
      </c>
      <c r="E6" s="32">
        <v>13</v>
      </c>
      <c r="F6" s="32">
        <v>12</v>
      </c>
      <c r="G6" s="32">
        <v>1952</v>
      </c>
      <c r="H6">
        <v>68</v>
      </c>
      <c r="I6" t="s">
        <v>459</v>
      </c>
      <c r="J6">
        <v>2</v>
      </c>
      <c r="O6" t="b">
        <f t="shared" si="0"/>
        <v>1</v>
      </c>
    </row>
    <row r="7" spans="1:15" x14ac:dyDescent="0.2">
      <c r="A7">
        <v>6</v>
      </c>
      <c r="B7" t="s">
        <v>649</v>
      </c>
      <c r="C7" t="s">
        <v>65</v>
      </c>
      <c r="D7" s="39" t="s">
        <v>2545</v>
      </c>
      <c r="E7" s="32">
        <v>11</v>
      </c>
      <c r="F7" s="32">
        <v>5</v>
      </c>
      <c r="G7" s="32">
        <v>1863</v>
      </c>
      <c r="H7">
        <v>61</v>
      </c>
      <c r="I7">
        <v>98</v>
      </c>
      <c r="J7">
        <v>2</v>
      </c>
      <c r="O7" t="b">
        <f>IF(ISTEXT(D7),AND(VALUE(LEFT(D7,4))=G7,VALUE(MID(D7,6,2))=F7,VALUE(RIGHT(D7,2))=E7),DATEVALUE(E7&amp;"/"&amp;F7&amp;"/"&amp;G7)=D7)</f>
        <v>1</v>
      </c>
    </row>
    <row r="8" spans="1:15" x14ac:dyDescent="0.2">
      <c r="A8">
        <v>7</v>
      </c>
      <c r="B8" t="s">
        <v>70</v>
      </c>
      <c r="C8" t="s">
        <v>201</v>
      </c>
      <c r="D8" s="39" t="s">
        <v>2546</v>
      </c>
      <c r="E8" s="32">
        <v>15</v>
      </c>
      <c r="F8" s="32">
        <v>7</v>
      </c>
      <c r="G8" s="32">
        <v>1884</v>
      </c>
      <c r="H8">
        <v>83</v>
      </c>
      <c r="I8">
        <v>124</v>
      </c>
      <c r="J8">
        <v>2</v>
      </c>
      <c r="O8" t="b">
        <f>IF(ISTEXT(D8),AND(VALUE(LEFT(D8,4))=G8,VALUE(MID(D8,6,2))=F8,VALUE(RIGHT(D8,2))=E8),DATEVALUE(E8&amp;"/"&amp;F8&amp;"/"&amp;G8)=D8)</f>
        <v>1</v>
      </c>
    </row>
    <row r="9" spans="1:15" x14ac:dyDescent="0.2">
      <c r="A9">
        <v>8</v>
      </c>
      <c r="B9" t="s">
        <v>70</v>
      </c>
      <c r="C9" t="s">
        <v>71</v>
      </c>
      <c r="D9" s="40" t="s">
        <v>2547</v>
      </c>
      <c r="E9" s="32">
        <v>11</v>
      </c>
      <c r="F9" s="32">
        <v>11</v>
      </c>
      <c r="G9" s="32">
        <v>1865</v>
      </c>
      <c r="H9">
        <v>77</v>
      </c>
      <c r="I9">
        <v>124</v>
      </c>
      <c r="J9">
        <v>2</v>
      </c>
      <c r="O9" t="b">
        <f t="shared" ref="O9:O72" si="1">IF(ISTEXT(D9),AND(VALUE(LEFT(D9,4))=G9,VALUE(MID(D9,6,2))=F9,VALUE(RIGHT(D9,2))=E9),DATEVALUE(E9&amp;"/"&amp;F9&amp;"/"&amp;G9)=D9)</f>
        <v>1</v>
      </c>
    </row>
    <row r="10" spans="1:15" x14ac:dyDescent="0.2">
      <c r="A10">
        <v>9</v>
      </c>
      <c r="B10" t="s">
        <v>2548</v>
      </c>
      <c r="D10" s="39" t="s">
        <v>17</v>
      </c>
      <c r="E10" s="32" t="s">
        <v>2549</v>
      </c>
      <c r="F10" s="32" t="s">
        <v>2549</v>
      </c>
      <c r="G10" s="32" t="s">
        <v>2549</v>
      </c>
      <c r="H10" t="s">
        <v>17</v>
      </c>
      <c r="I10">
        <v>125</v>
      </c>
      <c r="J10">
        <v>2</v>
      </c>
      <c r="O10" t="e">
        <f t="shared" si="1"/>
        <v>#VALUE!</v>
      </c>
    </row>
    <row r="11" spans="1:15" x14ac:dyDescent="0.2">
      <c r="A11">
        <v>10</v>
      </c>
      <c r="B11" t="s">
        <v>43</v>
      </c>
      <c r="C11" t="s">
        <v>113</v>
      </c>
      <c r="D11" s="39" t="s">
        <v>2550</v>
      </c>
      <c r="E11" s="32">
        <v>18</v>
      </c>
      <c r="F11" s="32">
        <v>10</v>
      </c>
      <c r="G11" s="32">
        <v>1829</v>
      </c>
      <c r="H11">
        <v>69</v>
      </c>
      <c r="I11">
        <v>141</v>
      </c>
      <c r="J11">
        <v>2</v>
      </c>
      <c r="O11" t="b">
        <f t="shared" si="1"/>
        <v>1</v>
      </c>
    </row>
    <row r="12" spans="1:15" x14ac:dyDescent="0.2">
      <c r="A12">
        <v>11</v>
      </c>
      <c r="B12" t="s">
        <v>43</v>
      </c>
      <c r="C12" t="s">
        <v>57</v>
      </c>
      <c r="D12" s="39" t="s">
        <v>2551</v>
      </c>
      <c r="E12" s="32">
        <v>28</v>
      </c>
      <c r="F12" s="32">
        <v>10</v>
      </c>
      <c r="G12" s="32">
        <v>1864</v>
      </c>
      <c r="H12">
        <v>84</v>
      </c>
      <c r="I12">
        <v>141</v>
      </c>
      <c r="J12">
        <v>2</v>
      </c>
      <c r="O12" t="b">
        <f t="shared" si="1"/>
        <v>1</v>
      </c>
    </row>
    <row r="13" spans="1:15" x14ac:dyDescent="0.2">
      <c r="A13">
        <v>12</v>
      </c>
      <c r="B13" t="s">
        <v>43</v>
      </c>
      <c r="C13" t="s">
        <v>1494</v>
      </c>
      <c r="D13" s="39">
        <v>7017</v>
      </c>
      <c r="E13" s="32">
        <v>18</v>
      </c>
      <c r="F13" s="32">
        <v>3</v>
      </c>
      <c r="G13" s="32">
        <v>1919</v>
      </c>
      <c r="H13">
        <v>79</v>
      </c>
      <c r="I13">
        <v>142</v>
      </c>
      <c r="J13">
        <v>2</v>
      </c>
      <c r="O13" t="b">
        <f t="shared" si="1"/>
        <v>1</v>
      </c>
    </row>
    <row r="14" spans="1:15" x14ac:dyDescent="0.2">
      <c r="A14">
        <v>13</v>
      </c>
      <c r="B14" t="s">
        <v>459</v>
      </c>
      <c r="C14" t="s">
        <v>823</v>
      </c>
      <c r="D14" s="39">
        <v>8825</v>
      </c>
      <c r="E14" s="32">
        <v>28</v>
      </c>
      <c r="F14" s="32">
        <v>2</v>
      </c>
      <c r="G14" s="32">
        <v>1924</v>
      </c>
      <c r="H14" t="s">
        <v>2549</v>
      </c>
      <c r="I14">
        <v>143</v>
      </c>
      <c r="J14">
        <v>2</v>
      </c>
      <c r="O14" t="b">
        <f t="shared" si="1"/>
        <v>1</v>
      </c>
    </row>
    <row r="15" spans="1:15" x14ac:dyDescent="0.2">
      <c r="A15">
        <v>14</v>
      </c>
      <c r="B15" t="s">
        <v>459</v>
      </c>
      <c r="C15" t="s">
        <v>1814</v>
      </c>
      <c r="D15" s="39">
        <v>10603</v>
      </c>
      <c r="E15" s="32">
        <v>10</v>
      </c>
      <c r="F15" s="32">
        <v>1</v>
      </c>
      <c r="G15" s="32">
        <v>1929</v>
      </c>
      <c r="H15" t="s">
        <v>2549</v>
      </c>
      <c r="I15">
        <v>143</v>
      </c>
      <c r="J15">
        <v>2</v>
      </c>
      <c r="O15" t="b">
        <f t="shared" si="1"/>
        <v>1</v>
      </c>
    </row>
    <row r="16" spans="1:15" x14ac:dyDescent="0.2">
      <c r="A16">
        <v>15</v>
      </c>
      <c r="B16" t="s">
        <v>114</v>
      </c>
      <c r="C16" t="s">
        <v>50</v>
      </c>
      <c r="D16" s="39" t="s">
        <v>2552</v>
      </c>
      <c r="E16" s="32" t="s">
        <v>2549</v>
      </c>
      <c r="F16" s="32">
        <v>10</v>
      </c>
      <c r="G16" s="32">
        <v>1872</v>
      </c>
      <c r="H16">
        <v>53</v>
      </c>
      <c r="I16">
        <v>144</v>
      </c>
      <c r="J16">
        <v>2</v>
      </c>
      <c r="O16" t="e">
        <f t="shared" si="1"/>
        <v>#VALUE!</v>
      </c>
    </row>
    <row r="17" spans="1:15" x14ac:dyDescent="0.2">
      <c r="A17">
        <v>16</v>
      </c>
      <c r="B17" t="s">
        <v>114</v>
      </c>
      <c r="C17" t="s">
        <v>430</v>
      </c>
      <c r="D17" s="39" t="s">
        <v>2553</v>
      </c>
      <c r="E17" s="32">
        <v>26</v>
      </c>
      <c r="F17" s="32">
        <v>2</v>
      </c>
      <c r="G17" s="32">
        <v>1854</v>
      </c>
      <c r="H17">
        <v>0</v>
      </c>
      <c r="I17">
        <v>145</v>
      </c>
      <c r="J17">
        <v>2</v>
      </c>
      <c r="O17" t="b">
        <f t="shared" si="1"/>
        <v>1</v>
      </c>
    </row>
    <row r="18" spans="1:15" x14ac:dyDescent="0.2">
      <c r="A18">
        <v>17</v>
      </c>
      <c r="B18" t="s">
        <v>53</v>
      </c>
      <c r="C18" t="s">
        <v>44</v>
      </c>
      <c r="D18" s="39" t="s">
        <v>2554</v>
      </c>
      <c r="E18" s="32">
        <v>3</v>
      </c>
      <c r="F18" s="32">
        <v>1</v>
      </c>
      <c r="G18" s="32">
        <v>1849</v>
      </c>
      <c r="H18">
        <v>45</v>
      </c>
      <c r="I18">
        <v>146</v>
      </c>
      <c r="J18">
        <v>2</v>
      </c>
      <c r="O18" t="b">
        <f t="shared" si="1"/>
        <v>1</v>
      </c>
    </row>
    <row r="19" spans="1:15" x14ac:dyDescent="0.2">
      <c r="A19">
        <v>18</v>
      </c>
      <c r="B19" t="s">
        <v>2555</v>
      </c>
      <c r="D19" s="39" t="s">
        <v>2549</v>
      </c>
      <c r="E19" s="32" t="s">
        <v>2549</v>
      </c>
      <c r="F19" s="32" t="s">
        <v>2549</v>
      </c>
      <c r="G19" s="32" t="s">
        <v>2549</v>
      </c>
      <c r="I19">
        <v>147</v>
      </c>
      <c r="J19">
        <v>2</v>
      </c>
      <c r="O19" t="e">
        <f t="shared" si="1"/>
        <v>#VALUE!</v>
      </c>
    </row>
    <row r="20" spans="1:15" x14ac:dyDescent="0.2">
      <c r="A20">
        <v>19</v>
      </c>
      <c r="B20" t="s">
        <v>53</v>
      </c>
      <c r="C20" t="s">
        <v>1019</v>
      </c>
      <c r="D20" s="39" t="s">
        <v>2556</v>
      </c>
      <c r="E20" s="32">
        <v>19</v>
      </c>
      <c r="F20" s="32">
        <v>10</v>
      </c>
      <c r="G20" s="32">
        <v>1871</v>
      </c>
      <c r="H20">
        <v>29</v>
      </c>
      <c r="I20">
        <v>148</v>
      </c>
      <c r="J20">
        <v>2</v>
      </c>
      <c r="O20" t="b">
        <f t="shared" si="1"/>
        <v>1</v>
      </c>
    </row>
    <row r="21" spans="1:15" x14ac:dyDescent="0.2">
      <c r="A21">
        <v>20</v>
      </c>
      <c r="B21" t="s">
        <v>2183</v>
      </c>
      <c r="C21" t="s">
        <v>113</v>
      </c>
      <c r="D21" s="39" t="s">
        <v>2557</v>
      </c>
      <c r="E21" s="32">
        <v>20</v>
      </c>
      <c r="F21" s="32">
        <v>8</v>
      </c>
      <c r="G21" s="32">
        <v>1885</v>
      </c>
      <c r="H21">
        <v>65</v>
      </c>
      <c r="I21">
        <v>149</v>
      </c>
      <c r="J21">
        <v>3</v>
      </c>
      <c r="O21" t="b">
        <f t="shared" si="1"/>
        <v>1</v>
      </c>
    </row>
    <row r="22" spans="1:15" x14ac:dyDescent="0.2">
      <c r="A22">
        <v>21</v>
      </c>
      <c r="B22" t="s">
        <v>935</v>
      </c>
      <c r="C22" t="s">
        <v>763</v>
      </c>
      <c r="D22" s="39" t="s">
        <v>2558</v>
      </c>
      <c r="E22" s="32">
        <v>13</v>
      </c>
      <c r="F22" s="32">
        <v>1</v>
      </c>
      <c r="G22" s="32">
        <v>1837</v>
      </c>
      <c r="H22">
        <v>3</v>
      </c>
      <c r="I22">
        <v>150</v>
      </c>
      <c r="J22">
        <v>3</v>
      </c>
      <c r="O22" t="b">
        <f t="shared" si="1"/>
        <v>1</v>
      </c>
    </row>
    <row r="23" spans="1:15" x14ac:dyDescent="0.2">
      <c r="A23">
        <v>22</v>
      </c>
      <c r="B23" t="s">
        <v>2183</v>
      </c>
      <c r="C23" t="s">
        <v>123</v>
      </c>
      <c r="D23" s="39" t="s">
        <v>2559</v>
      </c>
      <c r="E23" s="32">
        <v>30</v>
      </c>
      <c r="F23" s="32">
        <v>6</v>
      </c>
      <c r="G23" s="32">
        <v>1882</v>
      </c>
      <c r="H23">
        <v>60</v>
      </c>
      <c r="I23">
        <v>151</v>
      </c>
      <c r="J23">
        <v>3</v>
      </c>
      <c r="O23" t="b">
        <f t="shared" si="1"/>
        <v>1</v>
      </c>
    </row>
    <row r="24" spans="1:15" x14ac:dyDescent="0.2">
      <c r="A24">
        <v>23</v>
      </c>
      <c r="B24" t="s">
        <v>2183</v>
      </c>
      <c r="C24" t="s">
        <v>2560</v>
      </c>
      <c r="D24" s="39" t="s">
        <v>2561</v>
      </c>
      <c r="E24" s="32">
        <v>1</v>
      </c>
      <c r="F24" s="32">
        <v>8</v>
      </c>
      <c r="G24" s="32">
        <v>1865</v>
      </c>
      <c r="H24">
        <v>18</v>
      </c>
      <c r="I24">
        <v>152</v>
      </c>
      <c r="J24">
        <v>3</v>
      </c>
      <c r="O24" t="b">
        <f t="shared" si="1"/>
        <v>1</v>
      </c>
    </row>
    <row r="25" spans="1:15" x14ac:dyDescent="0.2">
      <c r="A25">
        <v>24</v>
      </c>
      <c r="B25" t="s">
        <v>2197</v>
      </c>
      <c r="C25" t="s">
        <v>44</v>
      </c>
      <c r="D25" s="39" t="s">
        <v>2562</v>
      </c>
      <c r="E25" s="32">
        <v>12</v>
      </c>
      <c r="F25" s="32">
        <v>3</v>
      </c>
      <c r="G25" s="32">
        <v>1843</v>
      </c>
      <c r="H25">
        <v>22</v>
      </c>
      <c r="I25">
        <v>153</v>
      </c>
      <c r="J25">
        <v>3</v>
      </c>
      <c r="O25" t="b">
        <f t="shared" si="1"/>
        <v>1</v>
      </c>
    </row>
    <row r="26" spans="1:15" x14ac:dyDescent="0.2">
      <c r="A26">
        <v>25</v>
      </c>
      <c r="B26" t="s">
        <v>2563</v>
      </c>
      <c r="C26" t="s">
        <v>391</v>
      </c>
      <c r="D26" s="39">
        <v>2552</v>
      </c>
      <c r="E26" s="32">
        <v>26</v>
      </c>
      <c r="F26" s="32">
        <v>12</v>
      </c>
      <c r="G26" s="32">
        <v>1906</v>
      </c>
      <c r="H26" s="32">
        <v>96</v>
      </c>
      <c r="I26">
        <v>154</v>
      </c>
      <c r="J26">
        <v>3</v>
      </c>
      <c r="O26" t="b">
        <f t="shared" si="1"/>
        <v>1</v>
      </c>
    </row>
    <row r="27" spans="1:15" x14ac:dyDescent="0.2">
      <c r="A27">
        <v>26</v>
      </c>
      <c r="B27" t="s">
        <v>84</v>
      </c>
      <c r="C27" t="s">
        <v>46</v>
      </c>
      <c r="D27" s="39" t="s">
        <v>2564</v>
      </c>
      <c r="E27" s="32">
        <v>5</v>
      </c>
      <c r="F27" s="32">
        <v>8</v>
      </c>
      <c r="G27" s="32">
        <v>1857</v>
      </c>
      <c r="H27">
        <v>72</v>
      </c>
      <c r="I27">
        <v>155</v>
      </c>
      <c r="J27">
        <v>3</v>
      </c>
      <c r="O27" t="b">
        <f t="shared" si="1"/>
        <v>1</v>
      </c>
    </row>
    <row r="28" spans="1:15" x14ac:dyDescent="0.2">
      <c r="A28">
        <v>27</v>
      </c>
      <c r="B28" t="s">
        <v>85</v>
      </c>
      <c r="C28" t="s">
        <v>50</v>
      </c>
      <c r="D28" s="39" t="s">
        <v>2565</v>
      </c>
      <c r="E28" s="32">
        <v>19</v>
      </c>
      <c r="F28" s="32">
        <v>12</v>
      </c>
      <c r="G28" s="32">
        <v>1869</v>
      </c>
      <c r="H28">
        <v>51</v>
      </c>
      <c r="I28">
        <v>156</v>
      </c>
      <c r="J28">
        <v>3</v>
      </c>
      <c r="O28" t="b">
        <f t="shared" si="1"/>
        <v>1</v>
      </c>
    </row>
    <row r="29" spans="1:15" x14ac:dyDescent="0.2">
      <c r="A29">
        <v>28</v>
      </c>
      <c r="B29" t="s">
        <v>85</v>
      </c>
      <c r="C29" t="s">
        <v>200</v>
      </c>
      <c r="D29" s="39" t="s">
        <v>2566</v>
      </c>
      <c r="E29" s="32">
        <v>2</v>
      </c>
      <c r="F29" s="32">
        <v>8</v>
      </c>
      <c r="G29" s="32">
        <v>1886</v>
      </c>
      <c r="H29">
        <v>68</v>
      </c>
      <c r="I29">
        <v>156</v>
      </c>
      <c r="J29">
        <v>3</v>
      </c>
      <c r="O29" t="b">
        <f t="shared" si="1"/>
        <v>1</v>
      </c>
    </row>
    <row r="30" spans="1:15" x14ac:dyDescent="0.2">
      <c r="A30">
        <v>29</v>
      </c>
      <c r="B30" t="s">
        <v>85</v>
      </c>
      <c r="C30" t="s">
        <v>46</v>
      </c>
      <c r="D30" s="39" t="s">
        <v>2567</v>
      </c>
      <c r="E30" s="32">
        <v>1</v>
      </c>
      <c r="F30" s="32">
        <v>11</v>
      </c>
      <c r="G30" s="32">
        <v>1846</v>
      </c>
      <c r="H30">
        <v>5</v>
      </c>
      <c r="I30">
        <v>156</v>
      </c>
      <c r="J30">
        <v>3</v>
      </c>
      <c r="O30" t="b">
        <f t="shared" si="1"/>
        <v>1</v>
      </c>
    </row>
    <row r="31" spans="1:15" x14ac:dyDescent="0.2">
      <c r="A31">
        <v>30</v>
      </c>
      <c r="B31" t="s">
        <v>85</v>
      </c>
      <c r="C31" t="s">
        <v>1965</v>
      </c>
      <c r="D31" s="39" t="s">
        <v>2568</v>
      </c>
      <c r="E31" s="32">
        <v>4</v>
      </c>
      <c r="F31" s="32">
        <v>5</v>
      </c>
      <c r="G31" s="32">
        <v>1866</v>
      </c>
      <c r="H31">
        <v>14</v>
      </c>
      <c r="I31">
        <v>156</v>
      </c>
      <c r="J31">
        <v>3</v>
      </c>
      <c r="O31" t="b">
        <f t="shared" si="1"/>
        <v>1</v>
      </c>
    </row>
    <row r="32" spans="1:15" x14ac:dyDescent="0.2">
      <c r="A32">
        <v>31</v>
      </c>
      <c r="B32" t="s">
        <v>1575</v>
      </c>
      <c r="C32" t="s">
        <v>71</v>
      </c>
      <c r="D32" s="39">
        <v>8615</v>
      </c>
      <c r="E32" s="32">
        <v>2</v>
      </c>
      <c r="F32" s="32">
        <v>8</v>
      </c>
      <c r="G32" s="32">
        <v>1923</v>
      </c>
      <c r="H32">
        <v>68</v>
      </c>
      <c r="I32">
        <v>157</v>
      </c>
      <c r="J32">
        <v>3</v>
      </c>
      <c r="O32" t="b">
        <f t="shared" si="1"/>
        <v>1</v>
      </c>
    </row>
    <row r="33" spans="1:15" x14ac:dyDescent="0.2">
      <c r="A33">
        <v>32</v>
      </c>
      <c r="B33" t="s">
        <v>1575</v>
      </c>
      <c r="C33" t="s">
        <v>430</v>
      </c>
      <c r="D33" s="39">
        <v>19131</v>
      </c>
      <c r="E33" s="32">
        <v>17</v>
      </c>
      <c r="F33" s="32">
        <v>5</v>
      </c>
      <c r="G33" s="32">
        <v>1952</v>
      </c>
      <c r="H33">
        <v>91</v>
      </c>
      <c r="I33">
        <v>157</v>
      </c>
      <c r="J33">
        <v>3</v>
      </c>
      <c r="O33" t="b">
        <f t="shared" si="1"/>
        <v>1</v>
      </c>
    </row>
    <row r="34" spans="1:15" x14ac:dyDescent="0.2">
      <c r="A34">
        <v>33</v>
      </c>
      <c r="B34" t="s">
        <v>2569</v>
      </c>
      <c r="C34" t="s">
        <v>201</v>
      </c>
      <c r="D34" s="39" t="s">
        <v>2570</v>
      </c>
      <c r="E34" s="32">
        <v>1</v>
      </c>
      <c r="F34" s="32">
        <v>11</v>
      </c>
      <c r="G34" s="32">
        <v>1898</v>
      </c>
      <c r="H34">
        <v>77</v>
      </c>
      <c r="I34">
        <v>158</v>
      </c>
      <c r="J34">
        <v>3</v>
      </c>
      <c r="O34" t="b">
        <f t="shared" si="1"/>
        <v>1</v>
      </c>
    </row>
    <row r="35" spans="1:15" x14ac:dyDescent="0.2">
      <c r="A35">
        <v>34</v>
      </c>
      <c r="B35" t="s">
        <v>2569</v>
      </c>
      <c r="C35" t="s">
        <v>101</v>
      </c>
      <c r="D35" s="39">
        <v>4535</v>
      </c>
      <c r="E35" s="32">
        <v>31</v>
      </c>
      <c r="F35" s="32">
        <v>5</v>
      </c>
      <c r="G35" s="32">
        <v>1912</v>
      </c>
      <c r="H35">
        <v>84</v>
      </c>
      <c r="I35">
        <v>158</v>
      </c>
      <c r="J35">
        <v>3</v>
      </c>
      <c r="O35" t="b">
        <f t="shared" si="1"/>
        <v>1</v>
      </c>
    </row>
    <row r="36" spans="1:15" x14ac:dyDescent="0.2">
      <c r="A36">
        <v>35</v>
      </c>
      <c r="B36" t="s">
        <v>48</v>
      </c>
      <c r="C36" t="s">
        <v>71</v>
      </c>
      <c r="D36" s="39" t="s">
        <v>2571</v>
      </c>
      <c r="E36" s="32">
        <v>30</v>
      </c>
      <c r="F36" s="32">
        <v>4</v>
      </c>
      <c r="G36" s="32">
        <v>1888</v>
      </c>
      <c r="H36">
        <v>72</v>
      </c>
      <c r="I36">
        <v>159</v>
      </c>
      <c r="J36">
        <v>3</v>
      </c>
      <c r="O36" t="b">
        <f t="shared" si="1"/>
        <v>1</v>
      </c>
    </row>
    <row r="37" spans="1:15" x14ac:dyDescent="0.2">
      <c r="A37">
        <v>36</v>
      </c>
      <c r="B37" t="s">
        <v>2572</v>
      </c>
      <c r="C37" t="s">
        <v>696</v>
      </c>
      <c r="D37" s="39" t="s">
        <v>2573</v>
      </c>
      <c r="E37" s="32">
        <v>25</v>
      </c>
      <c r="F37" s="32">
        <v>6</v>
      </c>
      <c r="G37" s="32">
        <v>1802</v>
      </c>
      <c r="H37" t="s">
        <v>2549</v>
      </c>
      <c r="I37">
        <v>160</v>
      </c>
      <c r="K37" t="s">
        <v>2950</v>
      </c>
      <c r="O37" t="b">
        <f t="shared" si="1"/>
        <v>1</v>
      </c>
    </row>
    <row r="38" spans="1:15" x14ac:dyDescent="0.2">
      <c r="A38">
        <v>37</v>
      </c>
      <c r="B38" t="s">
        <v>48</v>
      </c>
      <c r="C38" t="s">
        <v>44</v>
      </c>
      <c r="D38" s="39" t="s">
        <v>2574</v>
      </c>
      <c r="E38" s="32">
        <v>6</v>
      </c>
      <c r="F38" s="32">
        <v>3</v>
      </c>
      <c r="G38" s="32">
        <v>1873</v>
      </c>
      <c r="H38">
        <v>77</v>
      </c>
      <c r="I38">
        <v>161</v>
      </c>
      <c r="J38">
        <v>3</v>
      </c>
      <c r="O38" t="b">
        <f t="shared" si="1"/>
        <v>1</v>
      </c>
    </row>
    <row r="39" spans="1:15" x14ac:dyDescent="0.2">
      <c r="A39">
        <v>38</v>
      </c>
      <c r="B39" t="s">
        <v>48</v>
      </c>
      <c r="C39" t="s">
        <v>123</v>
      </c>
      <c r="D39" s="39" t="s">
        <v>2575</v>
      </c>
      <c r="E39" s="32">
        <v>7</v>
      </c>
      <c r="F39" s="32">
        <v>12</v>
      </c>
      <c r="G39" s="32">
        <v>1876</v>
      </c>
      <c r="H39">
        <v>78</v>
      </c>
      <c r="I39">
        <v>161</v>
      </c>
      <c r="J39">
        <v>3</v>
      </c>
      <c r="O39" t="b">
        <f t="shared" si="1"/>
        <v>1</v>
      </c>
    </row>
    <row r="40" spans="1:15" x14ac:dyDescent="0.2">
      <c r="A40">
        <v>39</v>
      </c>
      <c r="B40" t="s">
        <v>2576</v>
      </c>
      <c r="C40" t="s">
        <v>44</v>
      </c>
      <c r="D40" s="39" t="s">
        <v>2577</v>
      </c>
      <c r="E40" s="32">
        <v>11</v>
      </c>
      <c r="F40" s="32">
        <v>11</v>
      </c>
      <c r="G40" s="32">
        <v>1866</v>
      </c>
      <c r="H40">
        <f>11/12</f>
        <v>0.91666666666666663</v>
      </c>
      <c r="I40">
        <v>162</v>
      </c>
      <c r="J40">
        <v>3</v>
      </c>
      <c r="O40" t="b">
        <f t="shared" si="1"/>
        <v>1</v>
      </c>
    </row>
    <row r="41" spans="1:15" x14ac:dyDescent="0.2">
      <c r="A41">
        <v>40</v>
      </c>
      <c r="B41" t="s">
        <v>286</v>
      </c>
      <c r="C41" t="s">
        <v>2578</v>
      </c>
      <c r="D41" s="39">
        <v>5096</v>
      </c>
      <c r="E41" s="32">
        <v>13</v>
      </c>
      <c r="F41" s="32">
        <v>12</v>
      </c>
      <c r="G41" s="32">
        <v>1913</v>
      </c>
      <c r="H41">
        <v>80</v>
      </c>
      <c r="I41">
        <v>163</v>
      </c>
      <c r="J41">
        <v>3</v>
      </c>
      <c r="O41" t="b">
        <f t="shared" si="1"/>
        <v>1</v>
      </c>
    </row>
    <row r="42" spans="1:15" x14ac:dyDescent="0.2">
      <c r="A42">
        <v>41</v>
      </c>
      <c r="B42" t="s">
        <v>286</v>
      </c>
      <c r="C42" t="s">
        <v>98</v>
      </c>
      <c r="D42" s="39">
        <v>6216</v>
      </c>
      <c r="E42" s="32">
        <v>6</v>
      </c>
      <c r="F42" s="32">
        <v>1</v>
      </c>
      <c r="G42" s="32">
        <v>1917</v>
      </c>
      <c r="H42">
        <v>81</v>
      </c>
      <c r="I42">
        <v>163</v>
      </c>
      <c r="J42">
        <v>3</v>
      </c>
      <c r="O42" t="b">
        <f t="shared" si="1"/>
        <v>1</v>
      </c>
    </row>
    <row r="43" spans="1:15" x14ac:dyDescent="0.2">
      <c r="A43">
        <v>42</v>
      </c>
      <c r="B43" t="s">
        <v>198</v>
      </c>
      <c r="C43" t="s">
        <v>199</v>
      </c>
      <c r="D43" s="39" t="s">
        <v>2579</v>
      </c>
      <c r="E43" s="32">
        <v>30</v>
      </c>
      <c r="F43" s="32">
        <v>10</v>
      </c>
      <c r="G43" s="32">
        <v>1884</v>
      </c>
      <c r="H43">
        <v>65</v>
      </c>
      <c r="I43">
        <v>164</v>
      </c>
      <c r="J43">
        <v>3</v>
      </c>
      <c r="O43" t="b">
        <f t="shared" si="1"/>
        <v>1</v>
      </c>
    </row>
    <row r="44" spans="1:15" x14ac:dyDescent="0.2">
      <c r="A44">
        <v>43</v>
      </c>
      <c r="B44" t="s">
        <v>198</v>
      </c>
      <c r="C44" t="s">
        <v>200</v>
      </c>
      <c r="D44" s="39">
        <v>4153</v>
      </c>
      <c r="E44" s="32">
        <v>15</v>
      </c>
      <c r="F44" s="32">
        <v>5</v>
      </c>
      <c r="G44" s="32">
        <v>1911</v>
      </c>
      <c r="H44">
        <v>89</v>
      </c>
      <c r="I44">
        <v>164</v>
      </c>
      <c r="J44">
        <v>3</v>
      </c>
      <c r="O44" t="b">
        <f t="shared" si="1"/>
        <v>1</v>
      </c>
    </row>
    <row r="45" spans="1:15" x14ac:dyDescent="0.2">
      <c r="A45">
        <v>44</v>
      </c>
      <c r="B45" t="s">
        <v>48</v>
      </c>
      <c r="C45" t="s">
        <v>46</v>
      </c>
      <c r="D45" s="39" t="s">
        <v>2580</v>
      </c>
      <c r="E45" s="32">
        <v>19</v>
      </c>
      <c r="F45" s="32">
        <v>4</v>
      </c>
      <c r="G45" s="32">
        <v>1856</v>
      </c>
      <c r="H45">
        <v>19</v>
      </c>
      <c r="I45">
        <v>165</v>
      </c>
      <c r="J45">
        <v>3</v>
      </c>
      <c r="O45" t="b">
        <f t="shared" si="1"/>
        <v>1</v>
      </c>
    </row>
    <row r="46" spans="1:15" x14ac:dyDescent="0.2">
      <c r="A46">
        <v>45</v>
      </c>
      <c r="B46" t="s">
        <v>48</v>
      </c>
      <c r="C46" t="s">
        <v>111</v>
      </c>
      <c r="D46" s="39" t="s">
        <v>2581</v>
      </c>
      <c r="E46" s="32">
        <v>23</v>
      </c>
      <c r="F46" s="32">
        <v>12</v>
      </c>
      <c r="G46" s="32">
        <v>1846</v>
      </c>
      <c r="H46">
        <v>16</v>
      </c>
      <c r="I46">
        <v>166</v>
      </c>
      <c r="J46">
        <v>3</v>
      </c>
      <c r="O46" t="b">
        <f t="shared" si="1"/>
        <v>1</v>
      </c>
    </row>
    <row r="47" spans="1:15" x14ac:dyDescent="0.2">
      <c r="A47">
        <v>46</v>
      </c>
      <c r="B47" t="s">
        <v>48</v>
      </c>
      <c r="C47" t="s">
        <v>44</v>
      </c>
      <c r="D47" s="39" t="s">
        <v>2582</v>
      </c>
      <c r="E47" s="32">
        <v>28</v>
      </c>
      <c r="F47" s="32">
        <v>8</v>
      </c>
      <c r="G47" s="32">
        <v>1840</v>
      </c>
      <c r="H47">
        <v>8</v>
      </c>
      <c r="I47">
        <v>167</v>
      </c>
      <c r="J47">
        <v>3</v>
      </c>
      <c r="O47" t="b">
        <f t="shared" si="1"/>
        <v>1</v>
      </c>
    </row>
    <row r="48" spans="1:15" x14ac:dyDescent="0.2">
      <c r="A48">
        <v>47</v>
      </c>
      <c r="B48" t="s">
        <v>43</v>
      </c>
      <c r="C48" t="s">
        <v>50</v>
      </c>
      <c r="D48" s="39" t="s">
        <v>2583</v>
      </c>
      <c r="E48" s="32">
        <v>29</v>
      </c>
      <c r="F48" s="32">
        <v>8</v>
      </c>
      <c r="G48" s="32">
        <v>1820</v>
      </c>
      <c r="H48">
        <v>49</v>
      </c>
      <c r="I48">
        <v>168</v>
      </c>
      <c r="J48">
        <v>3</v>
      </c>
      <c r="O48" t="b">
        <f t="shared" si="1"/>
        <v>1</v>
      </c>
    </row>
    <row r="49" spans="1:15" x14ac:dyDescent="0.2">
      <c r="A49">
        <v>48</v>
      </c>
      <c r="B49" t="s">
        <v>1441</v>
      </c>
      <c r="C49" t="s">
        <v>276</v>
      </c>
      <c r="D49" s="39">
        <v>10911</v>
      </c>
      <c r="E49" s="32">
        <v>14</v>
      </c>
      <c r="F49" s="32">
        <v>11</v>
      </c>
      <c r="G49" s="32">
        <v>1929</v>
      </c>
      <c r="H49">
        <v>69</v>
      </c>
      <c r="I49">
        <v>169</v>
      </c>
      <c r="J49">
        <v>3</v>
      </c>
      <c r="O49" t="b">
        <f t="shared" si="1"/>
        <v>1</v>
      </c>
    </row>
    <row r="50" spans="1:15" x14ac:dyDescent="0.2">
      <c r="A50">
        <v>49</v>
      </c>
      <c r="B50" t="s">
        <v>1441</v>
      </c>
      <c r="C50" t="s">
        <v>635</v>
      </c>
      <c r="D50" s="39">
        <v>13940</v>
      </c>
      <c r="E50" s="32">
        <v>1</v>
      </c>
      <c r="F50" s="32">
        <v>3</v>
      </c>
      <c r="G50" s="32">
        <v>1938</v>
      </c>
      <c r="H50">
        <v>60</v>
      </c>
      <c r="I50">
        <v>169</v>
      </c>
      <c r="J50">
        <v>3</v>
      </c>
      <c r="O50" t="b">
        <f t="shared" si="1"/>
        <v>1</v>
      </c>
    </row>
    <row r="51" spans="1:15" x14ac:dyDescent="0.2">
      <c r="A51">
        <v>50</v>
      </c>
      <c r="B51" t="s">
        <v>2484</v>
      </c>
      <c r="C51" t="s">
        <v>2485</v>
      </c>
      <c r="D51" s="39">
        <v>34915</v>
      </c>
      <c r="E51" s="32">
        <v>4</v>
      </c>
      <c r="F51" s="32">
        <v>8</v>
      </c>
      <c r="G51" s="32">
        <v>1995</v>
      </c>
      <c r="H51">
        <v>35</v>
      </c>
      <c r="I51">
        <v>203</v>
      </c>
      <c r="J51">
        <v>3</v>
      </c>
      <c r="O51" t="b">
        <f t="shared" si="1"/>
        <v>1</v>
      </c>
    </row>
    <row r="52" spans="1:15" x14ac:dyDescent="0.2">
      <c r="A52">
        <v>51</v>
      </c>
      <c r="B52" t="s">
        <v>2484</v>
      </c>
      <c r="C52" t="s">
        <v>1961</v>
      </c>
      <c r="D52" s="39">
        <v>37395</v>
      </c>
      <c r="E52" s="32">
        <v>19</v>
      </c>
      <c r="F52" s="32">
        <v>5</v>
      </c>
      <c r="G52" s="32">
        <v>2002</v>
      </c>
      <c r="H52">
        <v>70</v>
      </c>
      <c r="I52">
        <v>208</v>
      </c>
      <c r="J52">
        <v>3</v>
      </c>
      <c r="O52" t="b">
        <f t="shared" si="1"/>
        <v>1</v>
      </c>
    </row>
    <row r="53" spans="1:15" x14ac:dyDescent="0.2">
      <c r="A53">
        <v>52</v>
      </c>
      <c r="B53" t="s">
        <v>592</v>
      </c>
      <c r="C53" t="s">
        <v>406</v>
      </c>
      <c r="D53" s="39">
        <v>13754</v>
      </c>
      <c r="E53" s="32">
        <v>27</v>
      </c>
      <c r="F53" s="32">
        <v>8</v>
      </c>
      <c r="G53" s="32">
        <v>1937</v>
      </c>
      <c r="H53">
        <v>68</v>
      </c>
      <c r="I53">
        <v>170</v>
      </c>
      <c r="J53">
        <v>3</v>
      </c>
      <c r="O53" t="b">
        <f t="shared" si="1"/>
        <v>1</v>
      </c>
    </row>
    <row r="54" spans="1:15" x14ac:dyDescent="0.2">
      <c r="A54">
        <v>53</v>
      </c>
      <c r="B54" t="s">
        <v>592</v>
      </c>
      <c r="C54" t="s">
        <v>2377</v>
      </c>
      <c r="D54" s="39">
        <v>17181</v>
      </c>
      <c r="E54" s="32">
        <v>14</v>
      </c>
      <c r="F54" s="32">
        <v>1</v>
      </c>
      <c r="G54" s="32">
        <v>1947</v>
      </c>
      <c r="H54">
        <v>75</v>
      </c>
      <c r="I54">
        <v>170</v>
      </c>
      <c r="J54">
        <v>3</v>
      </c>
      <c r="O54" t="b">
        <f t="shared" si="1"/>
        <v>1</v>
      </c>
    </row>
    <row r="55" spans="1:15" x14ac:dyDescent="0.2">
      <c r="A55">
        <v>54</v>
      </c>
      <c r="B55" t="s">
        <v>2114</v>
      </c>
      <c r="C55" t="s">
        <v>702</v>
      </c>
      <c r="D55" s="39" t="s">
        <v>2584</v>
      </c>
      <c r="E55" s="32">
        <v>6</v>
      </c>
      <c r="F55" s="32">
        <v>5</v>
      </c>
      <c r="G55" s="32">
        <v>1833</v>
      </c>
      <c r="H55">
        <v>28</v>
      </c>
      <c r="I55">
        <v>171</v>
      </c>
      <c r="J55">
        <v>3</v>
      </c>
      <c r="O55" t="b">
        <f t="shared" si="1"/>
        <v>1</v>
      </c>
    </row>
    <row r="56" spans="1:15" x14ac:dyDescent="0.2">
      <c r="A56">
        <v>55</v>
      </c>
      <c r="B56" t="s">
        <v>85</v>
      </c>
      <c r="C56" t="s">
        <v>1542</v>
      </c>
      <c r="D56" s="39">
        <v>18288</v>
      </c>
      <c r="E56" s="32">
        <v>25</v>
      </c>
      <c r="F56" s="32">
        <v>1</v>
      </c>
      <c r="G56" s="32">
        <v>1950</v>
      </c>
      <c r="H56">
        <v>54</v>
      </c>
      <c r="I56">
        <v>172</v>
      </c>
      <c r="J56">
        <v>3</v>
      </c>
      <c r="O56" t="b">
        <f t="shared" si="1"/>
        <v>1</v>
      </c>
    </row>
    <row r="57" spans="1:15" x14ac:dyDescent="0.2">
      <c r="A57">
        <v>56</v>
      </c>
      <c r="B57" t="s">
        <v>43</v>
      </c>
      <c r="C57" t="s">
        <v>44</v>
      </c>
      <c r="D57" s="39" t="s">
        <v>2585</v>
      </c>
      <c r="E57" s="32">
        <v>26</v>
      </c>
      <c r="F57" s="32">
        <v>1</v>
      </c>
      <c r="G57" s="32">
        <v>1819</v>
      </c>
      <c r="H57">
        <v>19</v>
      </c>
      <c r="I57">
        <v>173</v>
      </c>
      <c r="J57">
        <v>3</v>
      </c>
      <c r="O57" t="b">
        <f t="shared" si="1"/>
        <v>1</v>
      </c>
    </row>
    <row r="58" spans="1:15" x14ac:dyDescent="0.2">
      <c r="A58">
        <v>57</v>
      </c>
      <c r="B58" t="s">
        <v>43</v>
      </c>
      <c r="C58" t="s">
        <v>109</v>
      </c>
      <c r="D58" s="39" t="s">
        <v>2586</v>
      </c>
      <c r="E58" s="32">
        <v>12</v>
      </c>
      <c r="F58" s="32">
        <v>5</v>
      </c>
      <c r="G58" s="32">
        <v>1831</v>
      </c>
      <c r="H58">
        <v>74</v>
      </c>
      <c r="I58">
        <v>173</v>
      </c>
      <c r="J58">
        <v>3</v>
      </c>
      <c r="O58" t="b">
        <f t="shared" si="1"/>
        <v>1</v>
      </c>
    </row>
    <row r="59" spans="1:15" x14ac:dyDescent="0.2">
      <c r="A59">
        <v>58</v>
      </c>
      <c r="B59" t="s">
        <v>56</v>
      </c>
      <c r="C59" t="s">
        <v>44</v>
      </c>
      <c r="D59" s="39" t="s">
        <v>2587</v>
      </c>
      <c r="E59" s="32">
        <v>29</v>
      </c>
      <c r="F59" s="32">
        <v>12</v>
      </c>
      <c r="G59" s="32">
        <v>1854</v>
      </c>
      <c r="H59">
        <v>19</v>
      </c>
      <c r="I59">
        <v>174</v>
      </c>
      <c r="J59">
        <v>3</v>
      </c>
      <c r="O59" t="b">
        <f t="shared" si="1"/>
        <v>1</v>
      </c>
    </row>
    <row r="60" spans="1:15" x14ac:dyDescent="0.2">
      <c r="A60">
        <v>59</v>
      </c>
      <c r="B60" t="s">
        <v>56</v>
      </c>
      <c r="C60" t="s">
        <v>700</v>
      </c>
      <c r="D60" s="39" t="s">
        <v>2588</v>
      </c>
      <c r="E60" s="32">
        <v>22</v>
      </c>
      <c r="F60" s="32">
        <v>3</v>
      </c>
      <c r="G60" s="32">
        <v>1865</v>
      </c>
      <c r="H60">
        <v>20</v>
      </c>
      <c r="I60">
        <v>175</v>
      </c>
      <c r="J60">
        <v>3</v>
      </c>
      <c r="O60" t="b">
        <f t="shared" si="1"/>
        <v>1</v>
      </c>
    </row>
    <row r="61" spans="1:15" x14ac:dyDescent="0.2">
      <c r="A61">
        <v>60</v>
      </c>
      <c r="B61" t="s">
        <v>56</v>
      </c>
      <c r="C61" t="s">
        <v>123</v>
      </c>
      <c r="D61" s="39" t="s">
        <v>2589</v>
      </c>
      <c r="E61" s="32">
        <v>1</v>
      </c>
      <c r="F61" s="32">
        <v>7</v>
      </c>
      <c r="G61" s="32">
        <v>1865</v>
      </c>
      <c r="H61">
        <v>34</v>
      </c>
      <c r="I61">
        <v>176</v>
      </c>
      <c r="J61">
        <v>3</v>
      </c>
      <c r="O61" t="b">
        <f t="shared" si="1"/>
        <v>1</v>
      </c>
    </row>
    <row r="62" spans="1:15" x14ac:dyDescent="0.2">
      <c r="A62">
        <v>61</v>
      </c>
      <c r="B62" t="s">
        <v>56</v>
      </c>
      <c r="C62" t="s">
        <v>71</v>
      </c>
      <c r="D62" s="39" t="s">
        <v>2590</v>
      </c>
      <c r="E62" s="32">
        <v>21</v>
      </c>
      <c r="F62" s="32">
        <v>1</v>
      </c>
      <c r="G62" s="32" t="s">
        <v>2591</v>
      </c>
      <c r="H62" t="s">
        <v>2549</v>
      </c>
      <c r="I62">
        <v>177</v>
      </c>
      <c r="J62">
        <v>3</v>
      </c>
      <c r="O62" t="e">
        <f t="shared" si="1"/>
        <v>#VALUE!</v>
      </c>
    </row>
    <row r="63" spans="1:15" x14ac:dyDescent="0.2">
      <c r="A63">
        <v>62</v>
      </c>
      <c r="B63" t="s">
        <v>56</v>
      </c>
      <c r="C63" t="s">
        <v>660</v>
      </c>
      <c r="D63" s="39" t="s">
        <v>2592</v>
      </c>
      <c r="E63" s="32">
        <v>15</v>
      </c>
      <c r="F63" s="32">
        <v>3</v>
      </c>
      <c r="G63" s="32">
        <v>1869</v>
      </c>
      <c r="H63">
        <v>66</v>
      </c>
      <c r="I63">
        <v>177</v>
      </c>
      <c r="J63">
        <v>3</v>
      </c>
      <c r="O63" t="b">
        <f t="shared" si="1"/>
        <v>1</v>
      </c>
    </row>
    <row r="64" spans="1:15" x14ac:dyDescent="0.2">
      <c r="A64">
        <v>63</v>
      </c>
      <c r="B64" t="s">
        <v>53</v>
      </c>
      <c r="C64" t="s">
        <v>60</v>
      </c>
      <c r="D64" s="39" t="s">
        <v>2593</v>
      </c>
      <c r="E64" s="32">
        <v>20</v>
      </c>
      <c r="F64" s="32">
        <v>5</v>
      </c>
      <c r="G64" s="32">
        <v>1819</v>
      </c>
      <c r="H64">
        <v>5</v>
      </c>
      <c r="I64">
        <v>178</v>
      </c>
      <c r="J64">
        <v>4</v>
      </c>
      <c r="O64" t="b">
        <f t="shared" si="1"/>
        <v>1</v>
      </c>
    </row>
    <row r="65" spans="1:15" x14ac:dyDescent="0.2">
      <c r="A65">
        <v>64</v>
      </c>
      <c r="B65" t="s">
        <v>53</v>
      </c>
      <c r="C65" t="s">
        <v>50</v>
      </c>
      <c r="D65" s="39" t="s">
        <v>2594</v>
      </c>
      <c r="E65" s="32">
        <v>7</v>
      </c>
      <c r="F65" s="32">
        <v>4</v>
      </c>
      <c r="G65" s="32">
        <v>1826</v>
      </c>
      <c r="H65">
        <v>5</v>
      </c>
      <c r="I65">
        <v>178</v>
      </c>
      <c r="J65">
        <v>4</v>
      </c>
      <c r="O65" t="b">
        <f t="shared" si="1"/>
        <v>1</v>
      </c>
    </row>
    <row r="66" spans="1:15" x14ac:dyDescent="0.2">
      <c r="A66">
        <v>65</v>
      </c>
      <c r="B66" t="s">
        <v>53</v>
      </c>
      <c r="C66" t="s">
        <v>60</v>
      </c>
      <c r="D66" s="39" t="s">
        <v>2595</v>
      </c>
      <c r="E66" s="32">
        <v>16</v>
      </c>
      <c r="F66" s="32">
        <v>2</v>
      </c>
      <c r="G66" s="32">
        <v>1841</v>
      </c>
      <c r="H66">
        <v>93</v>
      </c>
      <c r="I66">
        <v>179</v>
      </c>
      <c r="J66">
        <v>4</v>
      </c>
      <c r="O66" t="b">
        <f t="shared" si="1"/>
        <v>1</v>
      </c>
    </row>
    <row r="67" spans="1:15" x14ac:dyDescent="0.2">
      <c r="A67">
        <v>66</v>
      </c>
      <c r="B67" t="s">
        <v>53</v>
      </c>
      <c r="C67" t="s">
        <v>2596</v>
      </c>
      <c r="D67" s="39" t="s">
        <v>2597</v>
      </c>
      <c r="E67" s="32">
        <v>22</v>
      </c>
      <c r="F67" s="32">
        <v>7</v>
      </c>
      <c r="G67" s="32">
        <v>1824</v>
      </c>
      <c r="H67">
        <v>69</v>
      </c>
      <c r="I67">
        <v>179</v>
      </c>
      <c r="J67">
        <v>4</v>
      </c>
      <c r="O67" t="b">
        <f t="shared" si="1"/>
        <v>1</v>
      </c>
    </row>
    <row r="68" spans="1:15" x14ac:dyDescent="0.2">
      <c r="A68">
        <v>67</v>
      </c>
      <c r="B68" t="s">
        <v>2598</v>
      </c>
      <c r="C68" t="s">
        <v>44</v>
      </c>
      <c r="D68" s="39" t="s">
        <v>2599</v>
      </c>
      <c r="E68" s="32">
        <v>20</v>
      </c>
      <c r="F68" s="32">
        <v>12</v>
      </c>
      <c r="G68" s="32">
        <v>1890</v>
      </c>
      <c r="H68">
        <v>73</v>
      </c>
      <c r="I68">
        <v>180</v>
      </c>
      <c r="J68">
        <v>4</v>
      </c>
      <c r="O68" t="b">
        <f t="shared" si="1"/>
        <v>1</v>
      </c>
    </row>
    <row r="69" spans="1:15" x14ac:dyDescent="0.2">
      <c r="A69">
        <v>68</v>
      </c>
      <c r="B69" t="s">
        <v>2220</v>
      </c>
      <c r="C69" t="s">
        <v>399</v>
      </c>
      <c r="D69" s="39" t="s">
        <v>2600</v>
      </c>
      <c r="E69" s="32">
        <v>21</v>
      </c>
      <c r="F69" s="32">
        <v>11</v>
      </c>
      <c r="G69" s="32">
        <v>1883</v>
      </c>
      <c r="H69">
        <v>31</v>
      </c>
      <c r="I69">
        <v>181</v>
      </c>
      <c r="J69">
        <v>4</v>
      </c>
      <c r="O69" t="b">
        <f t="shared" si="1"/>
        <v>1</v>
      </c>
    </row>
    <row r="70" spans="1:15" x14ac:dyDescent="0.2">
      <c r="A70">
        <v>69</v>
      </c>
      <c r="B70" t="s">
        <v>53</v>
      </c>
      <c r="C70" t="s">
        <v>50</v>
      </c>
      <c r="D70" s="39" t="s">
        <v>2601</v>
      </c>
      <c r="E70" s="32">
        <v>5</v>
      </c>
      <c r="F70" s="32">
        <v>3</v>
      </c>
      <c r="G70" s="32">
        <v>1845</v>
      </c>
      <c r="H70">
        <v>66</v>
      </c>
      <c r="I70">
        <v>182</v>
      </c>
      <c r="J70">
        <v>4</v>
      </c>
      <c r="O70" t="b">
        <f t="shared" si="1"/>
        <v>1</v>
      </c>
    </row>
    <row r="71" spans="1:15" x14ac:dyDescent="0.2">
      <c r="A71">
        <v>70</v>
      </c>
      <c r="B71" t="s">
        <v>53</v>
      </c>
      <c r="C71" t="s">
        <v>200</v>
      </c>
      <c r="D71" s="39" t="s">
        <v>2602</v>
      </c>
      <c r="E71" s="32">
        <v>11</v>
      </c>
      <c r="F71" s="32">
        <v>1</v>
      </c>
      <c r="G71" s="32">
        <v>1851</v>
      </c>
      <c r="H71">
        <v>60</v>
      </c>
      <c r="I71">
        <v>182</v>
      </c>
      <c r="J71">
        <v>4</v>
      </c>
      <c r="O71" t="b">
        <f t="shared" si="1"/>
        <v>1</v>
      </c>
    </row>
    <row r="72" spans="1:15" x14ac:dyDescent="0.2">
      <c r="A72">
        <v>71</v>
      </c>
      <c r="B72" t="s">
        <v>567</v>
      </c>
      <c r="C72" t="s">
        <v>2603</v>
      </c>
      <c r="D72" s="39">
        <v>2304</v>
      </c>
      <c r="E72" s="32">
        <v>22</v>
      </c>
      <c r="F72" s="32">
        <v>4</v>
      </c>
      <c r="G72" s="32">
        <v>1906</v>
      </c>
      <c r="H72">
        <v>64</v>
      </c>
      <c r="I72">
        <v>183</v>
      </c>
      <c r="J72">
        <v>4</v>
      </c>
      <c r="O72" t="b">
        <f t="shared" si="1"/>
        <v>1</v>
      </c>
    </row>
    <row r="73" spans="1:15" x14ac:dyDescent="0.2">
      <c r="A73">
        <v>72</v>
      </c>
      <c r="B73" t="s">
        <v>567</v>
      </c>
      <c r="C73" t="s">
        <v>60</v>
      </c>
      <c r="D73" s="39">
        <v>4083</v>
      </c>
      <c r="E73" s="32">
        <v>6</v>
      </c>
      <c r="F73" s="32">
        <v>3</v>
      </c>
      <c r="G73" s="32">
        <v>1911</v>
      </c>
      <c r="H73">
        <v>76</v>
      </c>
      <c r="I73">
        <v>183</v>
      </c>
      <c r="J73">
        <v>4</v>
      </c>
      <c r="O73" t="b">
        <f t="shared" ref="O73:O136" si="2">IF(ISTEXT(D73),AND(VALUE(LEFT(D73,4))=G73,VALUE(MID(D73,6,2))=F73,VALUE(RIGHT(D73,2))=E73),DATEVALUE(E73&amp;"/"&amp;F73&amp;"/"&amp;G73)=D73)</f>
        <v>1</v>
      </c>
    </row>
    <row r="74" spans="1:15" x14ac:dyDescent="0.2">
      <c r="A74">
        <v>73</v>
      </c>
      <c r="B74" t="s">
        <v>2450</v>
      </c>
      <c r="C74" t="s">
        <v>1964</v>
      </c>
      <c r="D74" s="39" t="s">
        <v>2604</v>
      </c>
      <c r="E74" s="32" t="s">
        <v>2549</v>
      </c>
      <c r="F74" s="32" t="s">
        <v>2549</v>
      </c>
      <c r="G74" s="32">
        <v>1986</v>
      </c>
      <c r="H74">
        <v>87</v>
      </c>
      <c r="I74">
        <v>183</v>
      </c>
      <c r="J74">
        <v>4</v>
      </c>
      <c r="O74" t="e">
        <f t="shared" si="2"/>
        <v>#VALUE!</v>
      </c>
    </row>
    <row r="75" spans="1:15" x14ac:dyDescent="0.2">
      <c r="A75">
        <v>74</v>
      </c>
      <c r="B75" t="s">
        <v>2450</v>
      </c>
      <c r="C75" t="s">
        <v>2446</v>
      </c>
      <c r="D75" s="39" t="s">
        <v>2605</v>
      </c>
      <c r="E75" s="32" t="s">
        <v>2549</v>
      </c>
      <c r="F75" s="32" t="s">
        <v>2549</v>
      </c>
      <c r="G75" s="32">
        <v>1988</v>
      </c>
      <c r="H75">
        <v>83</v>
      </c>
      <c r="I75">
        <v>183</v>
      </c>
      <c r="J75">
        <v>4</v>
      </c>
      <c r="O75" t="e">
        <f t="shared" si="2"/>
        <v>#VALUE!</v>
      </c>
    </row>
    <row r="76" spans="1:15" x14ac:dyDescent="0.2">
      <c r="A76">
        <v>75</v>
      </c>
      <c r="B76" t="s">
        <v>2450</v>
      </c>
      <c r="C76" t="s">
        <v>2482</v>
      </c>
      <c r="D76" s="39" t="s">
        <v>2606</v>
      </c>
      <c r="E76" s="32" t="s">
        <v>2549</v>
      </c>
      <c r="F76" s="32" t="s">
        <v>2549</v>
      </c>
      <c r="G76" s="32">
        <v>1993</v>
      </c>
      <c r="H76">
        <v>88</v>
      </c>
      <c r="I76">
        <v>183</v>
      </c>
      <c r="J76">
        <v>4</v>
      </c>
      <c r="O76" t="e">
        <f t="shared" si="2"/>
        <v>#VALUE!</v>
      </c>
    </row>
    <row r="77" spans="1:15" x14ac:dyDescent="0.2">
      <c r="A77">
        <v>76</v>
      </c>
      <c r="B77" t="s">
        <v>1013</v>
      </c>
      <c r="C77" t="s">
        <v>50</v>
      </c>
      <c r="D77" s="39" t="s">
        <v>2607</v>
      </c>
      <c r="E77" s="32">
        <v>25</v>
      </c>
      <c r="F77" s="32">
        <v>8</v>
      </c>
      <c r="G77" s="32">
        <v>1834</v>
      </c>
      <c r="H77">
        <v>5</v>
      </c>
      <c r="I77">
        <v>184</v>
      </c>
      <c r="J77">
        <v>4</v>
      </c>
      <c r="O77" t="b">
        <f t="shared" si="2"/>
        <v>1</v>
      </c>
    </row>
    <row r="78" spans="1:15" x14ac:dyDescent="0.2">
      <c r="A78">
        <v>77</v>
      </c>
      <c r="B78" t="s">
        <v>1373</v>
      </c>
      <c r="C78" t="s">
        <v>2340</v>
      </c>
      <c r="D78" s="39">
        <v>12619</v>
      </c>
      <c r="E78" s="32">
        <v>19</v>
      </c>
      <c r="F78" s="32">
        <v>7</v>
      </c>
      <c r="G78" s="32">
        <v>1934</v>
      </c>
      <c r="H78">
        <v>64</v>
      </c>
      <c r="I78">
        <v>185</v>
      </c>
      <c r="J78">
        <v>4</v>
      </c>
      <c r="O78" t="b">
        <f t="shared" si="2"/>
        <v>1</v>
      </c>
    </row>
    <row r="79" spans="1:15" x14ac:dyDescent="0.2">
      <c r="A79">
        <v>78</v>
      </c>
      <c r="B79" t="s">
        <v>1373</v>
      </c>
      <c r="C79" t="s">
        <v>50</v>
      </c>
      <c r="D79" s="39">
        <v>17928</v>
      </c>
      <c r="E79" s="32">
        <v>30</v>
      </c>
      <c r="F79" s="32">
        <v>1</v>
      </c>
      <c r="G79" s="32">
        <v>1949</v>
      </c>
      <c r="H79">
        <v>82</v>
      </c>
      <c r="I79">
        <v>185</v>
      </c>
      <c r="J79">
        <v>4</v>
      </c>
      <c r="O79" t="b">
        <f t="shared" si="2"/>
        <v>1</v>
      </c>
    </row>
    <row r="80" spans="1:15" x14ac:dyDescent="0.2">
      <c r="A80">
        <v>79</v>
      </c>
      <c r="B80" t="s">
        <v>81</v>
      </c>
      <c r="C80" t="s">
        <v>1981</v>
      </c>
      <c r="D80" s="39" t="s">
        <v>2608</v>
      </c>
      <c r="E80" s="32">
        <v>28</v>
      </c>
      <c r="F80" s="32">
        <v>1</v>
      </c>
      <c r="G80" s="32">
        <v>1835</v>
      </c>
      <c r="H80">
        <v>67</v>
      </c>
      <c r="I80">
        <v>186</v>
      </c>
      <c r="J80">
        <v>4</v>
      </c>
      <c r="O80" t="b">
        <f t="shared" si="2"/>
        <v>1</v>
      </c>
    </row>
    <row r="81" spans="1:15" x14ac:dyDescent="0.2">
      <c r="A81">
        <v>80</v>
      </c>
      <c r="B81" t="s">
        <v>156</v>
      </c>
      <c r="C81" t="s">
        <v>167</v>
      </c>
      <c r="D81" s="39">
        <v>12812</v>
      </c>
      <c r="E81" s="32">
        <v>28</v>
      </c>
      <c r="F81" s="32">
        <v>1</v>
      </c>
      <c r="G81" s="32">
        <v>1935</v>
      </c>
      <c r="H81">
        <v>76</v>
      </c>
      <c r="I81">
        <v>187</v>
      </c>
      <c r="J81">
        <v>4</v>
      </c>
      <c r="O81" t="b">
        <f t="shared" si="2"/>
        <v>1</v>
      </c>
    </row>
    <row r="82" spans="1:15" x14ac:dyDescent="0.2">
      <c r="A82">
        <v>81</v>
      </c>
      <c r="B82" t="s">
        <v>156</v>
      </c>
      <c r="C82" t="s">
        <v>503</v>
      </c>
      <c r="D82" s="39">
        <v>25580</v>
      </c>
      <c r="E82" s="32">
        <v>12</v>
      </c>
      <c r="F82" s="32">
        <v>1</v>
      </c>
      <c r="G82" s="32">
        <v>1970</v>
      </c>
      <c r="H82">
        <v>91</v>
      </c>
      <c r="I82">
        <v>187</v>
      </c>
      <c r="J82">
        <v>4</v>
      </c>
      <c r="O82" t="b">
        <f t="shared" si="2"/>
        <v>1</v>
      </c>
    </row>
    <row r="83" spans="1:15" x14ac:dyDescent="0.2">
      <c r="A83">
        <v>82</v>
      </c>
      <c r="B83" t="s">
        <v>2609</v>
      </c>
      <c r="C83" t="s">
        <v>2300</v>
      </c>
      <c r="D83" s="39">
        <v>5391</v>
      </c>
      <c r="E83" s="32">
        <v>4</v>
      </c>
      <c r="F83" s="32">
        <v>10</v>
      </c>
      <c r="G83" s="32">
        <v>1914</v>
      </c>
      <c r="H83">
        <v>56</v>
      </c>
      <c r="I83">
        <v>188</v>
      </c>
      <c r="J83">
        <v>4</v>
      </c>
      <c r="O83" t="b">
        <f t="shared" si="2"/>
        <v>1</v>
      </c>
    </row>
    <row r="84" spans="1:15" x14ac:dyDescent="0.2">
      <c r="A84">
        <v>83</v>
      </c>
      <c r="B84" t="s">
        <v>1497</v>
      </c>
      <c r="C84" t="s">
        <v>2610</v>
      </c>
      <c r="D84" s="39">
        <v>9913</v>
      </c>
      <c r="E84" s="32">
        <v>20</v>
      </c>
      <c r="F84" s="32">
        <v>2</v>
      </c>
      <c r="G84" s="32">
        <v>1927</v>
      </c>
      <c r="H84">
        <v>76</v>
      </c>
      <c r="I84">
        <v>188</v>
      </c>
      <c r="J84">
        <v>4</v>
      </c>
      <c r="O84" t="b">
        <f t="shared" si="2"/>
        <v>1</v>
      </c>
    </row>
    <row r="85" spans="1:15" x14ac:dyDescent="0.2">
      <c r="A85">
        <v>84</v>
      </c>
      <c r="B85" t="s">
        <v>1497</v>
      </c>
      <c r="C85" t="s">
        <v>2611</v>
      </c>
      <c r="D85" s="39" t="s">
        <v>2612</v>
      </c>
      <c r="E85" s="32" t="s">
        <v>2549</v>
      </c>
      <c r="F85" s="32" t="s">
        <v>2549</v>
      </c>
      <c r="G85" s="32">
        <v>1967</v>
      </c>
      <c r="H85">
        <v>80</v>
      </c>
      <c r="I85">
        <v>188</v>
      </c>
      <c r="J85">
        <v>4</v>
      </c>
      <c r="O85" t="e">
        <f t="shared" si="2"/>
        <v>#VALUE!</v>
      </c>
    </row>
    <row r="86" spans="1:15" x14ac:dyDescent="0.2">
      <c r="A86">
        <v>85</v>
      </c>
      <c r="B86" t="s">
        <v>2428</v>
      </c>
      <c r="C86" t="s">
        <v>2429</v>
      </c>
      <c r="D86" s="39" t="s">
        <v>2613</v>
      </c>
      <c r="E86" s="32" t="s">
        <v>2549</v>
      </c>
      <c r="F86" s="32" t="s">
        <v>2549</v>
      </c>
      <c r="G86" s="32">
        <v>1976</v>
      </c>
      <c r="H86">
        <v>79</v>
      </c>
      <c r="I86">
        <v>188</v>
      </c>
      <c r="J86">
        <v>4</v>
      </c>
      <c r="O86" t="e">
        <f t="shared" si="2"/>
        <v>#VALUE!</v>
      </c>
    </row>
    <row r="87" spans="1:15" x14ac:dyDescent="0.2">
      <c r="A87">
        <v>86</v>
      </c>
      <c r="B87" t="s">
        <v>165</v>
      </c>
      <c r="C87" t="s">
        <v>2301</v>
      </c>
      <c r="D87" s="39">
        <v>5505</v>
      </c>
      <c r="E87" s="32">
        <v>26</v>
      </c>
      <c r="F87" s="32">
        <v>1</v>
      </c>
      <c r="G87" s="32">
        <v>1915</v>
      </c>
      <c r="H87">
        <v>40</v>
      </c>
      <c r="I87">
        <v>189</v>
      </c>
      <c r="J87">
        <v>4</v>
      </c>
      <c r="O87" t="b">
        <f t="shared" si="2"/>
        <v>1</v>
      </c>
    </row>
    <row r="88" spans="1:15" x14ac:dyDescent="0.2">
      <c r="A88">
        <v>87</v>
      </c>
      <c r="B88" t="s">
        <v>165</v>
      </c>
      <c r="C88" t="s">
        <v>71</v>
      </c>
      <c r="D88" s="39" t="s">
        <v>2614</v>
      </c>
      <c r="E88" s="32">
        <v>17</v>
      </c>
      <c r="F88" s="32">
        <v>12</v>
      </c>
      <c r="G88" s="32">
        <v>1837</v>
      </c>
      <c r="H88">
        <v>19</v>
      </c>
      <c r="I88">
        <v>190</v>
      </c>
      <c r="J88">
        <v>4</v>
      </c>
      <c r="O88" t="b">
        <f t="shared" si="2"/>
        <v>1</v>
      </c>
    </row>
    <row r="89" spans="1:15" x14ac:dyDescent="0.2">
      <c r="A89">
        <v>88</v>
      </c>
      <c r="B89" t="s">
        <v>165</v>
      </c>
      <c r="C89" t="s">
        <v>65</v>
      </c>
      <c r="D89" s="39" t="s">
        <v>2615</v>
      </c>
      <c r="E89" s="32">
        <v>12</v>
      </c>
      <c r="F89" s="32">
        <v>1</v>
      </c>
      <c r="G89" s="32">
        <v>1895</v>
      </c>
      <c r="H89">
        <v>31</v>
      </c>
      <c r="I89">
        <v>190</v>
      </c>
      <c r="J89">
        <v>4</v>
      </c>
      <c r="O89" t="b">
        <f t="shared" si="2"/>
        <v>1</v>
      </c>
    </row>
    <row r="90" spans="1:15" x14ac:dyDescent="0.2">
      <c r="A90">
        <v>89</v>
      </c>
      <c r="B90" t="s">
        <v>165</v>
      </c>
      <c r="C90" t="s">
        <v>46</v>
      </c>
      <c r="D90" s="39" t="s">
        <v>2616</v>
      </c>
      <c r="E90" s="32">
        <v>4</v>
      </c>
      <c r="F90" s="32">
        <v>4</v>
      </c>
      <c r="G90" s="32">
        <v>1885</v>
      </c>
      <c r="H90">
        <v>49</v>
      </c>
      <c r="I90">
        <v>191</v>
      </c>
      <c r="J90">
        <v>4</v>
      </c>
      <c r="O90" t="b">
        <f t="shared" si="2"/>
        <v>1</v>
      </c>
    </row>
    <row r="91" spans="1:15" x14ac:dyDescent="0.2">
      <c r="A91">
        <v>90</v>
      </c>
      <c r="B91" t="s">
        <v>165</v>
      </c>
      <c r="C91" t="s">
        <v>849</v>
      </c>
      <c r="D91" s="39" t="s">
        <v>2617</v>
      </c>
      <c r="E91" s="32">
        <v>7</v>
      </c>
      <c r="F91" s="32">
        <v>4</v>
      </c>
      <c r="G91" s="32">
        <v>1885</v>
      </c>
      <c r="H91">
        <v>18</v>
      </c>
      <c r="I91">
        <v>191</v>
      </c>
      <c r="J91">
        <v>4</v>
      </c>
      <c r="O91" t="b">
        <f t="shared" si="2"/>
        <v>1</v>
      </c>
    </row>
    <row r="92" spans="1:15" x14ac:dyDescent="0.2">
      <c r="A92">
        <v>91</v>
      </c>
      <c r="B92" t="s">
        <v>165</v>
      </c>
      <c r="C92" t="s">
        <v>166</v>
      </c>
      <c r="D92" s="39">
        <v>364</v>
      </c>
      <c r="E92" s="32">
        <v>29</v>
      </c>
      <c r="F92" s="32">
        <v>12</v>
      </c>
      <c r="G92" s="32">
        <v>1900</v>
      </c>
      <c r="H92">
        <v>80</v>
      </c>
      <c r="I92">
        <v>192</v>
      </c>
      <c r="J92">
        <v>4</v>
      </c>
      <c r="O92" t="b">
        <f t="shared" si="2"/>
        <v>1</v>
      </c>
    </row>
    <row r="93" spans="1:15" x14ac:dyDescent="0.2">
      <c r="A93">
        <v>92</v>
      </c>
      <c r="B93" t="s">
        <v>731</v>
      </c>
      <c r="C93" t="s">
        <v>617</v>
      </c>
      <c r="D93" s="39" t="s">
        <v>2618</v>
      </c>
      <c r="E93" s="32">
        <v>18</v>
      </c>
      <c r="F93" s="32">
        <v>12</v>
      </c>
      <c r="G93" s="32">
        <v>1818</v>
      </c>
      <c r="H93">
        <v>54</v>
      </c>
      <c r="I93">
        <v>193</v>
      </c>
      <c r="J93">
        <v>4</v>
      </c>
      <c r="O93" t="b">
        <f t="shared" si="2"/>
        <v>1</v>
      </c>
    </row>
    <row r="94" spans="1:15" x14ac:dyDescent="0.2">
      <c r="A94">
        <v>93</v>
      </c>
      <c r="B94" t="s">
        <v>731</v>
      </c>
      <c r="C94" t="s">
        <v>57</v>
      </c>
      <c r="D94" s="39" t="s">
        <v>2619</v>
      </c>
      <c r="E94" s="32">
        <v>10</v>
      </c>
      <c r="F94" s="32">
        <v>1</v>
      </c>
      <c r="G94" s="32">
        <v>1832</v>
      </c>
      <c r="H94">
        <v>67</v>
      </c>
      <c r="I94">
        <v>194</v>
      </c>
      <c r="J94">
        <v>4</v>
      </c>
      <c r="O94" t="b">
        <f t="shared" si="2"/>
        <v>1</v>
      </c>
    </row>
    <row r="95" spans="1:15" x14ac:dyDescent="0.2">
      <c r="A95">
        <v>94</v>
      </c>
      <c r="B95" t="s">
        <v>748</v>
      </c>
      <c r="C95" t="s">
        <v>46</v>
      </c>
      <c r="D95" s="39" t="s">
        <v>2620</v>
      </c>
      <c r="E95" s="32">
        <v>27</v>
      </c>
      <c r="F95" s="32">
        <v>6</v>
      </c>
      <c r="G95" s="32">
        <v>1854</v>
      </c>
      <c r="H95">
        <v>58</v>
      </c>
      <c r="I95">
        <v>195</v>
      </c>
      <c r="J95">
        <v>4</v>
      </c>
      <c r="O95" t="b">
        <f t="shared" si="2"/>
        <v>1</v>
      </c>
    </row>
    <row r="96" spans="1:15" x14ac:dyDescent="0.2">
      <c r="A96">
        <v>95</v>
      </c>
      <c r="B96" t="s">
        <v>328</v>
      </c>
      <c r="C96" t="s">
        <v>324</v>
      </c>
      <c r="D96" s="39">
        <v>17242</v>
      </c>
      <c r="E96" s="32">
        <v>16</v>
      </c>
      <c r="F96" s="32">
        <v>3</v>
      </c>
      <c r="G96" s="32">
        <v>1947</v>
      </c>
      <c r="H96">
        <v>71</v>
      </c>
      <c r="I96">
        <v>196</v>
      </c>
      <c r="J96">
        <v>4</v>
      </c>
      <c r="O96" t="b">
        <f t="shared" si="2"/>
        <v>1</v>
      </c>
    </row>
    <row r="97" spans="1:15" x14ac:dyDescent="0.2">
      <c r="A97">
        <v>96</v>
      </c>
      <c r="B97" t="s">
        <v>328</v>
      </c>
      <c r="C97" t="s">
        <v>503</v>
      </c>
      <c r="D97" s="39">
        <v>20565</v>
      </c>
      <c r="E97" s="32">
        <v>20</v>
      </c>
      <c r="F97" s="32">
        <v>4</v>
      </c>
      <c r="G97" s="32">
        <v>1956</v>
      </c>
      <c r="H97">
        <v>78</v>
      </c>
      <c r="I97">
        <v>196</v>
      </c>
      <c r="J97">
        <v>4</v>
      </c>
      <c r="O97" t="b">
        <f t="shared" si="2"/>
        <v>1</v>
      </c>
    </row>
    <row r="98" spans="1:15" x14ac:dyDescent="0.2">
      <c r="A98">
        <v>97</v>
      </c>
      <c r="B98" t="s">
        <v>328</v>
      </c>
      <c r="C98" t="s">
        <v>2621</v>
      </c>
      <c r="D98" s="39">
        <v>8414</v>
      </c>
      <c r="E98" s="32">
        <v>13</v>
      </c>
      <c r="F98" s="32">
        <v>1</v>
      </c>
      <c r="G98" s="32">
        <v>1923</v>
      </c>
      <c r="H98">
        <f>5/12</f>
        <v>0.41666666666666669</v>
      </c>
      <c r="I98">
        <v>196</v>
      </c>
      <c r="J98">
        <v>4</v>
      </c>
      <c r="O98" t="b">
        <f t="shared" si="2"/>
        <v>1</v>
      </c>
    </row>
    <row r="99" spans="1:15" x14ac:dyDescent="0.2">
      <c r="A99">
        <v>98</v>
      </c>
      <c r="B99" t="s">
        <v>116</v>
      </c>
      <c r="C99" t="s">
        <v>60</v>
      </c>
      <c r="D99" s="39">
        <v>15633</v>
      </c>
      <c r="E99" s="32">
        <v>19</v>
      </c>
      <c r="F99" s="32">
        <v>10</v>
      </c>
      <c r="G99" s="32">
        <v>1942</v>
      </c>
      <c r="H99">
        <v>92</v>
      </c>
      <c r="I99">
        <v>133</v>
      </c>
      <c r="J99">
        <v>5</v>
      </c>
      <c r="O99" t="b">
        <f t="shared" si="2"/>
        <v>1</v>
      </c>
    </row>
    <row r="100" spans="1:15" x14ac:dyDescent="0.2">
      <c r="A100">
        <v>99</v>
      </c>
      <c r="B100" t="s">
        <v>116</v>
      </c>
      <c r="C100" t="s">
        <v>201</v>
      </c>
      <c r="D100" s="39" t="s">
        <v>2622</v>
      </c>
      <c r="E100" s="32">
        <v>30</v>
      </c>
      <c r="F100" s="32">
        <v>4</v>
      </c>
      <c r="G100" s="32">
        <v>1895</v>
      </c>
      <c r="H100">
        <v>49</v>
      </c>
      <c r="I100">
        <v>134</v>
      </c>
      <c r="J100">
        <v>5</v>
      </c>
      <c r="O100" t="b">
        <f t="shared" si="2"/>
        <v>1</v>
      </c>
    </row>
    <row r="101" spans="1:15" x14ac:dyDescent="0.2">
      <c r="A101">
        <v>100</v>
      </c>
      <c r="B101" t="s">
        <v>2623</v>
      </c>
      <c r="C101" t="s">
        <v>60</v>
      </c>
      <c r="D101" s="39" t="s">
        <v>2624</v>
      </c>
      <c r="E101" s="32">
        <v>28</v>
      </c>
      <c r="F101" s="32">
        <v>11</v>
      </c>
      <c r="G101" s="32">
        <v>1884</v>
      </c>
      <c r="H101">
        <v>4</v>
      </c>
      <c r="I101">
        <v>135</v>
      </c>
      <c r="J101">
        <v>5</v>
      </c>
      <c r="O101" t="b">
        <f t="shared" si="2"/>
        <v>1</v>
      </c>
    </row>
    <row r="102" spans="1:15" x14ac:dyDescent="0.2">
      <c r="A102">
        <v>101</v>
      </c>
      <c r="B102" t="s">
        <v>116</v>
      </c>
      <c r="C102" t="s">
        <v>60</v>
      </c>
      <c r="D102" s="39" t="s">
        <v>2625</v>
      </c>
      <c r="E102" s="32">
        <v>1</v>
      </c>
      <c r="F102" s="32">
        <v>3</v>
      </c>
      <c r="G102" s="32">
        <v>1880</v>
      </c>
      <c r="H102">
        <v>0</v>
      </c>
      <c r="I102">
        <v>136</v>
      </c>
      <c r="J102">
        <v>5</v>
      </c>
      <c r="O102" t="b">
        <f t="shared" si="2"/>
        <v>1</v>
      </c>
    </row>
    <row r="103" spans="1:15" x14ac:dyDescent="0.2">
      <c r="A103">
        <v>102</v>
      </c>
      <c r="B103" t="s">
        <v>116</v>
      </c>
      <c r="C103" t="s">
        <v>1603</v>
      </c>
      <c r="D103" s="39" t="s">
        <v>2626</v>
      </c>
      <c r="E103" s="32">
        <v>21</v>
      </c>
      <c r="F103" s="32">
        <v>12</v>
      </c>
      <c r="G103" s="32">
        <v>1888</v>
      </c>
      <c r="H103">
        <v>0</v>
      </c>
      <c r="I103">
        <v>136</v>
      </c>
      <c r="J103">
        <v>5</v>
      </c>
      <c r="O103" t="b">
        <f t="shared" si="2"/>
        <v>1</v>
      </c>
    </row>
    <row r="104" spans="1:15" x14ac:dyDescent="0.2">
      <c r="A104">
        <v>103</v>
      </c>
      <c r="B104" t="s">
        <v>116</v>
      </c>
      <c r="C104" t="s">
        <v>50</v>
      </c>
      <c r="D104" s="39" t="s">
        <v>2627</v>
      </c>
      <c r="E104" s="32">
        <v>13</v>
      </c>
      <c r="F104" s="32">
        <v>10</v>
      </c>
      <c r="G104" s="32">
        <v>1862</v>
      </c>
      <c r="H104">
        <v>59</v>
      </c>
      <c r="I104">
        <v>137</v>
      </c>
      <c r="J104">
        <v>5</v>
      </c>
      <c r="O104" t="b">
        <f t="shared" si="2"/>
        <v>1</v>
      </c>
    </row>
    <row r="105" spans="1:15" x14ac:dyDescent="0.2">
      <c r="A105">
        <v>104</v>
      </c>
      <c r="B105" t="s">
        <v>116</v>
      </c>
      <c r="C105" t="s">
        <v>57</v>
      </c>
      <c r="D105" s="39" t="s">
        <v>2628</v>
      </c>
      <c r="E105" s="32">
        <v>1</v>
      </c>
      <c r="F105" s="32">
        <v>8</v>
      </c>
      <c r="G105" s="32">
        <v>1891</v>
      </c>
      <c r="H105">
        <v>75</v>
      </c>
      <c r="I105">
        <v>137</v>
      </c>
      <c r="J105">
        <v>5</v>
      </c>
      <c r="O105" t="b">
        <f t="shared" si="2"/>
        <v>1</v>
      </c>
    </row>
    <row r="106" spans="1:15" x14ac:dyDescent="0.2">
      <c r="A106">
        <v>105</v>
      </c>
      <c r="B106" t="s">
        <v>116</v>
      </c>
      <c r="C106" t="s">
        <v>50</v>
      </c>
      <c r="D106" s="39" t="s">
        <v>2629</v>
      </c>
      <c r="E106" s="32">
        <v>31</v>
      </c>
      <c r="F106" s="32">
        <v>10</v>
      </c>
      <c r="G106" s="32">
        <v>1864</v>
      </c>
      <c r="H106">
        <v>12</v>
      </c>
      <c r="I106">
        <v>137</v>
      </c>
      <c r="J106">
        <v>5</v>
      </c>
      <c r="O106" t="b">
        <f t="shared" si="2"/>
        <v>1</v>
      </c>
    </row>
    <row r="107" spans="1:15" x14ac:dyDescent="0.2">
      <c r="A107">
        <v>106</v>
      </c>
      <c r="B107" t="s">
        <v>1382</v>
      </c>
      <c r="C107" t="s">
        <v>635</v>
      </c>
      <c r="D107" s="39" t="s">
        <v>2630</v>
      </c>
      <c r="E107" s="32">
        <v>22</v>
      </c>
      <c r="F107" s="32">
        <v>5</v>
      </c>
      <c r="G107" s="32">
        <v>1846</v>
      </c>
      <c r="H107">
        <v>34</v>
      </c>
      <c r="I107">
        <v>138</v>
      </c>
      <c r="J107">
        <v>5</v>
      </c>
      <c r="O107" t="b">
        <f t="shared" si="2"/>
        <v>1</v>
      </c>
    </row>
    <row r="108" spans="1:15" x14ac:dyDescent="0.2">
      <c r="A108">
        <v>107</v>
      </c>
      <c r="B108" t="s">
        <v>1382</v>
      </c>
      <c r="C108" t="s">
        <v>2631</v>
      </c>
      <c r="D108" s="39" t="s">
        <v>2632</v>
      </c>
      <c r="E108" s="32" t="s">
        <v>2549</v>
      </c>
      <c r="F108" s="32" t="s">
        <v>2549</v>
      </c>
      <c r="G108" s="32">
        <v>1840</v>
      </c>
      <c r="H108">
        <v>0</v>
      </c>
      <c r="I108">
        <v>138</v>
      </c>
      <c r="J108">
        <v>5</v>
      </c>
      <c r="O108" t="e">
        <f t="shared" si="2"/>
        <v>#VALUE!</v>
      </c>
    </row>
    <row r="109" spans="1:15" x14ac:dyDescent="0.2">
      <c r="A109">
        <v>108</v>
      </c>
      <c r="B109" t="s">
        <v>116</v>
      </c>
      <c r="C109" t="s">
        <v>200</v>
      </c>
      <c r="D109" s="39">
        <v>5240</v>
      </c>
      <c r="E109" s="32">
        <v>6</v>
      </c>
      <c r="F109" s="32">
        <v>5</v>
      </c>
      <c r="G109" s="32">
        <v>1914</v>
      </c>
      <c r="H109">
        <v>68</v>
      </c>
      <c r="I109">
        <v>139</v>
      </c>
      <c r="J109">
        <v>5</v>
      </c>
      <c r="O109" t="b">
        <f t="shared" si="2"/>
        <v>1</v>
      </c>
    </row>
    <row r="110" spans="1:15" x14ac:dyDescent="0.2">
      <c r="A110">
        <v>109</v>
      </c>
      <c r="B110" t="s">
        <v>116</v>
      </c>
      <c r="C110" t="s">
        <v>192</v>
      </c>
      <c r="D110" s="39">
        <v>8556</v>
      </c>
      <c r="E110" s="32">
        <v>4</v>
      </c>
      <c r="F110" s="32">
        <v>6</v>
      </c>
      <c r="G110" s="32">
        <v>1923</v>
      </c>
      <c r="H110">
        <v>79</v>
      </c>
      <c r="I110">
        <v>139</v>
      </c>
      <c r="J110">
        <v>5</v>
      </c>
      <c r="O110" t="b">
        <f t="shared" si="2"/>
        <v>1</v>
      </c>
    </row>
    <row r="111" spans="1:15" x14ac:dyDescent="0.2">
      <c r="A111">
        <v>110</v>
      </c>
      <c r="B111" t="s">
        <v>116</v>
      </c>
      <c r="C111" t="s">
        <v>1019</v>
      </c>
      <c r="D111" s="39" t="s">
        <v>2633</v>
      </c>
      <c r="E111" s="32">
        <v>25</v>
      </c>
      <c r="F111" s="32">
        <v>1</v>
      </c>
      <c r="G111" s="32">
        <v>1891</v>
      </c>
      <c r="H111">
        <v>23</v>
      </c>
      <c r="I111">
        <v>140</v>
      </c>
      <c r="J111">
        <v>5</v>
      </c>
      <c r="O111" t="b">
        <f t="shared" si="2"/>
        <v>1</v>
      </c>
    </row>
    <row r="112" spans="1:15" x14ac:dyDescent="0.2">
      <c r="A112">
        <v>111</v>
      </c>
      <c r="B112" t="s">
        <v>64</v>
      </c>
      <c r="C112" t="s">
        <v>60</v>
      </c>
      <c r="D112" s="39" t="s">
        <v>2634</v>
      </c>
      <c r="E112" s="32">
        <v>15</v>
      </c>
      <c r="F112" s="32">
        <v>5</v>
      </c>
      <c r="G112" s="32">
        <v>1897</v>
      </c>
      <c r="H112">
        <v>80</v>
      </c>
      <c r="I112">
        <v>69</v>
      </c>
      <c r="J112">
        <v>6</v>
      </c>
      <c r="O112" t="b">
        <f t="shared" si="2"/>
        <v>1</v>
      </c>
    </row>
    <row r="113" spans="1:15" x14ac:dyDescent="0.2">
      <c r="A113">
        <v>112</v>
      </c>
      <c r="B113" t="s">
        <v>64</v>
      </c>
      <c r="C113" t="s">
        <v>57</v>
      </c>
      <c r="D113" s="39" t="s">
        <v>2549</v>
      </c>
      <c r="E113" s="32" t="s">
        <v>2549</v>
      </c>
      <c r="F113" s="32" t="s">
        <v>2549</v>
      </c>
      <c r="G113" s="32" t="s">
        <v>2549</v>
      </c>
      <c r="H113">
        <v>60</v>
      </c>
      <c r="I113">
        <v>70</v>
      </c>
      <c r="J113">
        <v>6</v>
      </c>
      <c r="K113" t="s">
        <v>2635</v>
      </c>
      <c r="O113" t="e">
        <f t="shared" si="2"/>
        <v>#VALUE!</v>
      </c>
    </row>
    <row r="114" spans="1:15" x14ac:dyDescent="0.2">
      <c r="A114">
        <v>113</v>
      </c>
      <c r="B114" t="s">
        <v>64</v>
      </c>
      <c r="C114" t="s">
        <v>192</v>
      </c>
      <c r="D114" s="39" t="s">
        <v>2636</v>
      </c>
      <c r="E114" s="32">
        <v>24</v>
      </c>
      <c r="F114" s="32">
        <v>11</v>
      </c>
      <c r="G114" s="32">
        <v>1863</v>
      </c>
      <c r="H114">
        <v>16</v>
      </c>
      <c r="I114">
        <v>71</v>
      </c>
      <c r="J114">
        <v>6</v>
      </c>
      <c r="O114" t="b">
        <f t="shared" si="2"/>
        <v>1</v>
      </c>
    </row>
    <row r="115" spans="1:15" x14ac:dyDescent="0.2">
      <c r="A115">
        <v>114</v>
      </c>
      <c r="B115" t="s">
        <v>969</v>
      </c>
      <c r="C115" t="s">
        <v>44</v>
      </c>
      <c r="D115" s="39">
        <v>2830</v>
      </c>
      <c r="E115" s="32">
        <v>30</v>
      </c>
      <c r="F115" s="32">
        <v>9</v>
      </c>
      <c r="G115" s="32">
        <v>1907</v>
      </c>
      <c r="H115">
        <v>67</v>
      </c>
      <c r="I115">
        <v>74</v>
      </c>
      <c r="J115">
        <v>6</v>
      </c>
      <c r="K115" t="s">
        <v>2637</v>
      </c>
      <c r="O115" t="b">
        <f t="shared" si="2"/>
        <v>1</v>
      </c>
    </row>
    <row r="116" spans="1:15" x14ac:dyDescent="0.2">
      <c r="A116">
        <v>115</v>
      </c>
      <c r="B116" t="s">
        <v>969</v>
      </c>
      <c r="C116" t="s">
        <v>430</v>
      </c>
      <c r="D116" s="39">
        <v>2457</v>
      </c>
      <c r="E116" s="32">
        <v>22</v>
      </c>
      <c r="F116" s="32">
        <v>9</v>
      </c>
      <c r="G116" s="32">
        <v>1906</v>
      </c>
      <c r="H116">
        <v>53</v>
      </c>
      <c r="I116">
        <v>74</v>
      </c>
      <c r="J116">
        <v>6</v>
      </c>
      <c r="O116" t="b">
        <f t="shared" si="2"/>
        <v>1</v>
      </c>
    </row>
    <row r="117" spans="1:15" x14ac:dyDescent="0.2">
      <c r="A117">
        <v>116</v>
      </c>
      <c r="B117" t="s">
        <v>286</v>
      </c>
      <c r="C117" t="s">
        <v>2638</v>
      </c>
      <c r="D117" s="39">
        <v>19178</v>
      </c>
      <c r="E117" s="32">
        <v>3</v>
      </c>
      <c r="F117" s="32">
        <v>7</v>
      </c>
      <c r="G117" s="32">
        <v>1952</v>
      </c>
      <c r="H117">
        <v>68</v>
      </c>
      <c r="I117">
        <v>75</v>
      </c>
      <c r="J117">
        <v>6</v>
      </c>
      <c r="O117" t="b">
        <f t="shared" si="2"/>
        <v>1</v>
      </c>
    </row>
    <row r="118" spans="1:15" x14ac:dyDescent="0.2">
      <c r="A118">
        <v>117</v>
      </c>
      <c r="B118" t="s">
        <v>286</v>
      </c>
      <c r="C118" t="s">
        <v>2639</v>
      </c>
      <c r="D118" s="39">
        <v>11804</v>
      </c>
      <c r="E118" s="32">
        <v>25</v>
      </c>
      <c r="F118" s="32">
        <v>4</v>
      </c>
      <c r="G118" s="32">
        <v>1932</v>
      </c>
      <c r="H118">
        <v>76</v>
      </c>
      <c r="I118">
        <v>76</v>
      </c>
      <c r="J118">
        <v>6</v>
      </c>
      <c r="O118" t="b">
        <f t="shared" si="2"/>
        <v>1</v>
      </c>
    </row>
    <row r="119" spans="1:15" x14ac:dyDescent="0.2">
      <c r="A119">
        <v>118</v>
      </c>
      <c r="B119" t="s">
        <v>286</v>
      </c>
      <c r="C119" t="s">
        <v>580</v>
      </c>
      <c r="D119" s="39">
        <v>14257</v>
      </c>
      <c r="E119" s="32">
        <v>12</v>
      </c>
      <c r="F119" s="32">
        <v>1</v>
      </c>
      <c r="G119" s="32">
        <v>1939</v>
      </c>
      <c r="H119">
        <v>78</v>
      </c>
      <c r="I119">
        <v>76</v>
      </c>
      <c r="J119">
        <v>6</v>
      </c>
      <c r="O119" t="b">
        <f t="shared" si="2"/>
        <v>1</v>
      </c>
    </row>
    <row r="120" spans="1:15" x14ac:dyDescent="0.2">
      <c r="A120">
        <v>119</v>
      </c>
      <c r="B120" t="s">
        <v>2335</v>
      </c>
      <c r="C120" t="s">
        <v>2336</v>
      </c>
      <c r="D120" s="39">
        <v>12235</v>
      </c>
      <c r="E120" s="32">
        <v>30</v>
      </c>
      <c r="F120" s="32">
        <v>6</v>
      </c>
      <c r="G120" s="32">
        <v>1933</v>
      </c>
      <c r="H120">
        <v>68</v>
      </c>
      <c r="I120">
        <v>77</v>
      </c>
      <c r="J120">
        <v>6</v>
      </c>
      <c r="O120" t="b">
        <f t="shared" si="2"/>
        <v>1</v>
      </c>
    </row>
    <row r="121" spans="1:15" x14ac:dyDescent="0.2">
      <c r="A121">
        <v>120</v>
      </c>
      <c r="B121" t="s">
        <v>162</v>
      </c>
      <c r="C121" t="s">
        <v>123</v>
      </c>
      <c r="D121" s="39">
        <v>19437</v>
      </c>
      <c r="E121" s="32">
        <v>19</v>
      </c>
      <c r="F121" s="32">
        <v>3</v>
      </c>
      <c r="G121" s="32">
        <v>1953</v>
      </c>
      <c r="H121">
        <v>84</v>
      </c>
      <c r="I121">
        <v>77</v>
      </c>
      <c r="J121">
        <v>6</v>
      </c>
      <c r="O121" t="b">
        <f t="shared" si="2"/>
        <v>1</v>
      </c>
    </row>
    <row r="122" spans="1:15" x14ac:dyDescent="0.2">
      <c r="A122">
        <v>121</v>
      </c>
      <c r="B122" t="s">
        <v>81</v>
      </c>
      <c r="C122" t="s">
        <v>635</v>
      </c>
      <c r="D122" s="39">
        <v>14791</v>
      </c>
      <c r="E122" s="32">
        <v>29</v>
      </c>
      <c r="F122" s="32">
        <v>6</v>
      </c>
      <c r="G122" s="32">
        <v>1940</v>
      </c>
      <c r="H122">
        <v>96</v>
      </c>
      <c r="I122">
        <v>78</v>
      </c>
      <c r="J122">
        <v>6</v>
      </c>
      <c r="O122" t="b">
        <f t="shared" si="2"/>
        <v>1</v>
      </c>
    </row>
    <row r="123" spans="1:15" x14ac:dyDescent="0.2">
      <c r="A123">
        <v>122</v>
      </c>
      <c r="B123" t="s">
        <v>81</v>
      </c>
      <c r="C123" t="s">
        <v>44</v>
      </c>
      <c r="D123" s="39">
        <v>7537</v>
      </c>
      <c r="E123" s="32">
        <v>19</v>
      </c>
      <c r="F123" s="32">
        <v>8</v>
      </c>
      <c r="G123" s="32">
        <v>1920</v>
      </c>
      <c r="H123">
        <v>86</v>
      </c>
      <c r="I123">
        <v>79</v>
      </c>
      <c r="J123">
        <v>6</v>
      </c>
      <c r="O123" t="b">
        <f t="shared" si="2"/>
        <v>1</v>
      </c>
    </row>
    <row r="124" spans="1:15" x14ac:dyDescent="0.2">
      <c r="A124">
        <v>123</v>
      </c>
      <c r="B124" t="s">
        <v>81</v>
      </c>
      <c r="C124" t="s">
        <v>1978</v>
      </c>
      <c r="D124" s="39">
        <v>10210</v>
      </c>
      <c r="E124" s="32">
        <v>14</v>
      </c>
      <c r="F124" s="32">
        <v>12</v>
      </c>
      <c r="G124" s="32">
        <v>1927</v>
      </c>
      <c r="H124">
        <v>10</v>
      </c>
      <c r="I124">
        <v>79</v>
      </c>
      <c r="J124">
        <v>6</v>
      </c>
      <c r="O124" t="b">
        <f t="shared" si="2"/>
        <v>1</v>
      </c>
    </row>
    <row r="125" spans="1:15" x14ac:dyDescent="0.2">
      <c r="A125">
        <v>124</v>
      </c>
      <c r="B125" t="s">
        <v>81</v>
      </c>
      <c r="C125" t="s">
        <v>101</v>
      </c>
      <c r="D125" s="39">
        <v>7927</v>
      </c>
      <c r="E125" s="32">
        <v>13</v>
      </c>
      <c r="F125" s="32">
        <v>9</v>
      </c>
      <c r="G125" s="32">
        <v>1921</v>
      </c>
      <c r="H125">
        <v>78</v>
      </c>
      <c r="I125">
        <v>80</v>
      </c>
      <c r="J125">
        <v>6</v>
      </c>
      <c r="O125" t="b">
        <f t="shared" si="2"/>
        <v>1</v>
      </c>
    </row>
    <row r="126" spans="1:15" x14ac:dyDescent="0.2">
      <c r="A126">
        <v>125</v>
      </c>
      <c r="B126" t="s">
        <v>81</v>
      </c>
      <c r="C126" t="s">
        <v>864</v>
      </c>
      <c r="D126" s="39">
        <v>13583</v>
      </c>
      <c r="E126" s="32">
        <v>9</v>
      </c>
      <c r="F126" s="32">
        <v>3</v>
      </c>
      <c r="G126" s="32">
        <v>1937</v>
      </c>
      <c r="H126">
        <v>88</v>
      </c>
      <c r="I126">
        <v>80</v>
      </c>
      <c r="J126">
        <v>6</v>
      </c>
      <c r="O126" t="b">
        <f t="shared" si="2"/>
        <v>1</v>
      </c>
    </row>
    <row r="127" spans="1:15" x14ac:dyDescent="0.2">
      <c r="A127">
        <v>126</v>
      </c>
      <c r="B127" t="s">
        <v>380</v>
      </c>
      <c r="C127" t="s">
        <v>2314</v>
      </c>
      <c r="D127" s="39">
        <v>8594</v>
      </c>
      <c r="E127" s="32">
        <v>12</v>
      </c>
      <c r="F127" s="32">
        <v>7</v>
      </c>
      <c r="G127" s="32">
        <v>1923</v>
      </c>
      <c r="H127">
        <v>19</v>
      </c>
      <c r="I127">
        <v>81</v>
      </c>
      <c r="J127">
        <v>6</v>
      </c>
      <c r="O127" t="b">
        <f t="shared" si="2"/>
        <v>1</v>
      </c>
    </row>
    <row r="128" spans="1:15" x14ac:dyDescent="0.2">
      <c r="A128">
        <v>127</v>
      </c>
      <c r="B128" t="s">
        <v>380</v>
      </c>
      <c r="C128" t="s">
        <v>387</v>
      </c>
      <c r="D128" s="39">
        <v>18246</v>
      </c>
      <c r="E128" s="32">
        <v>14</v>
      </c>
      <c r="F128" s="32">
        <v>12</v>
      </c>
      <c r="G128" s="32">
        <v>1949</v>
      </c>
      <c r="H128">
        <v>83</v>
      </c>
      <c r="I128">
        <v>82</v>
      </c>
      <c r="J128">
        <v>6</v>
      </c>
      <c r="O128" t="b">
        <f t="shared" si="2"/>
        <v>1</v>
      </c>
    </row>
    <row r="129" spans="1:15" x14ac:dyDescent="0.2">
      <c r="A129">
        <v>128</v>
      </c>
      <c r="B129" t="s">
        <v>380</v>
      </c>
      <c r="C129" t="s">
        <v>57</v>
      </c>
      <c r="D129" s="39">
        <v>23178</v>
      </c>
      <c r="E129" s="32">
        <v>16</v>
      </c>
      <c r="F129" s="32">
        <v>6</v>
      </c>
      <c r="G129" s="32">
        <v>1963</v>
      </c>
      <c r="H129" t="s">
        <v>2549</v>
      </c>
      <c r="I129">
        <v>82</v>
      </c>
      <c r="J129">
        <v>6</v>
      </c>
      <c r="O129" t="b">
        <f t="shared" si="2"/>
        <v>1</v>
      </c>
    </row>
    <row r="130" spans="1:15" x14ac:dyDescent="0.2">
      <c r="A130">
        <v>129</v>
      </c>
      <c r="B130" t="s">
        <v>526</v>
      </c>
      <c r="C130" t="s">
        <v>123</v>
      </c>
      <c r="D130" s="39">
        <v>18414</v>
      </c>
      <c r="E130" s="32">
        <v>31</v>
      </c>
      <c r="F130" s="32">
        <v>5</v>
      </c>
      <c r="G130" s="32">
        <v>1950</v>
      </c>
      <c r="H130" t="s">
        <v>2549</v>
      </c>
      <c r="I130">
        <v>83</v>
      </c>
      <c r="J130">
        <v>6</v>
      </c>
      <c r="O130" t="b">
        <f t="shared" si="2"/>
        <v>1</v>
      </c>
    </row>
    <row r="131" spans="1:15" x14ac:dyDescent="0.2">
      <c r="A131">
        <v>130</v>
      </c>
      <c r="B131" t="s">
        <v>526</v>
      </c>
      <c r="C131" t="s">
        <v>335</v>
      </c>
      <c r="D131" s="39">
        <v>21861</v>
      </c>
      <c r="E131" s="32">
        <v>7</v>
      </c>
      <c r="F131" s="32">
        <v>11</v>
      </c>
      <c r="G131" s="32">
        <v>1959</v>
      </c>
      <c r="H131" t="s">
        <v>2549</v>
      </c>
      <c r="I131">
        <v>83</v>
      </c>
      <c r="J131">
        <v>6</v>
      </c>
      <c r="O131" t="b">
        <f t="shared" si="2"/>
        <v>1</v>
      </c>
    </row>
    <row r="132" spans="1:15" x14ac:dyDescent="0.2">
      <c r="A132">
        <v>131</v>
      </c>
      <c r="B132" t="s">
        <v>328</v>
      </c>
      <c r="C132" t="s">
        <v>2640</v>
      </c>
      <c r="D132" s="39">
        <v>12433</v>
      </c>
      <c r="E132" s="32">
        <v>14</v>
      </c>
      <c r="F132" s="32">
        <v>1</v>
      </c>
      <c r="G132" s="32">
        <v>1934</v>
      </c>
      <c r="H132">
        <v>58</v>
      </c>
      <c r="I132">
        <v>84</v>
      </c>
      <c r="J132">
        <v>6</v>
      </c>
      <c r="O132" t="b">
        <f t="shared" si="2"/>
        <v>1</v>
      </c>
    </row>
    <row r="133" spans="1:15" x14ac:dyDescent="0.2">
      <c r="A133">
        <v>132</v>
      </c>
      <c r="B133" t="s">
        <v>2641</v>
      </c>
      <c r="C133" t="s">
        <v>1529</v>
      </c>
      <c r="D133" s="39">
        <v>16659</v>
      </c>
      <c r="E133" s="32">
        <v>10</v>
      </c>
      <c r="F133" s="32">
        <v>8</v>
      </c>
      <c r="G133" s="32">
        <v>1945</v>
      </c>
      <c r="H133">
        <v>80</v>
      </c>
      <c r="I133">
        <v>84</v>
      </c>
      <c r="J133">
        <v>6</v>
      </c>
      <c r="O133" t="b">
        <f t="shared" si="2"/>
        <v>1</v>
      </c>
    </row>
    <row r="134" spans="1:15" x14ac:dyDescent="0.2">
      <c r="A134">
        <v>133</v>
      </c>
      <c r="B134" t="s">
        <v>531</v>
      </c>
      <c r="C134" t="s">
        <v>406</v>
      </c>
      <c r="D134" s="39">
        <v>13078</v>
      </c>
      <c r="E134" s="32">
        <v>21</v>
      </c>
      <c r="F134" s="32">
        <v>10</v>
      </c>
      <c r="G134" s="32">
        <v>1935</v>
      </c>
      <c r="H134">
        <v>73</v>
      </c>
      <c r="I134">
        <v>85</v>
      </c>
      <c r="J134">
        <v>6</v>
      </c>
      <c r="O134" t="b">
        <f t="shared" si="2"/>
        <v>1</v>
      </c>
    </row>
    <row r="135" spans="1:15" x14ac:dyDescent="0.2">
      <c r="A135">
        <v>134</v>
      </c>
      <c r="B135" t="s">
        <v>531</v>
      </c>
      <c r="C135" t="s">
        <v>1596</v>
      </c>
      <c r="D135" s="39">
        <v>16659</v>
      </c>
      <c r="E135" s="32">
        <v>10</v>
      </c>
      <c r="F135" s="32">
        <v>8</v>
      </c>
      <c r="G135" s="32">
        <v>1945</v>
      </c>
      <c r="H135">
        <v>80</v>
      </c>
      <c r="I135">
        <v>85</v>
      </c>
      <c r="J135">
        <v>6</v>
      </c>
      <c r="O135" t="b">
        <f t="shared" si="2"/>
        <v>1</v>
      </c>
    </row>
    <row r="136" spans="1:15" x14ac:dyDescent="0.2">
      <c r="A136">
        <v>135</v>
      </c>
      <c r="B136" t="s">
        <v>66</v>
      </c>
      <c r="C136" t="s">
        <v>192</v>
      </c>
      <c r="D136" s="39">
        <v>12919</v>
      </c>
      <c r="E136" s="32">
        <v>15</v>
      </c>
      <c r="F136" s="32">
        <v>5</v>
      </c>
      <c r="G136" s="32">
        <v>1935</v>
      </c>
      <c r="H136">
        <v>65</v>
      </c>
      <c r="I136">
        <v>86</v>
      </c>
      <c r="J136">
        <v>6</v>
      </c>
      <c r="O136" t="b">
        <f t="shared" si="2"/>
        <v>1</v>
      </c>
    </row>
    <row r="137" spans="1:15" x14ac:dyDescent="0.2">
      <c r="A137">
        <v>136</v>
      </c>
      <c r="B137" t="s">
        <v>122</v>
      </c>
      <c r="C137" t="s">
        <v>2642</v>
      </c>
      <c r="D137" s="39" t="s">
        <v>2643</v>
      </c>
      <c r="E137" s="32">
        <v>17</v>
      </c>
      <c r="F137" s="32">
        <v>9</v>
      </c>
      <c r="G137" s="32">
        <v>1881</v>
      </c>
      <c r="H137">
        <v>37</v>
      </c>
      <c r="I137">
        <v>87</v>
      </c>
      <c r="J137">
        <v>6</v>
      </c>
      <c r="O137" t="b">
        <f t="shared" ref="O137:O200" si="3">IF(ISTEXT(D137),AND(VALUE(LEFT(D137,4))=G137,VALUE(MID(D137,6,2))=F137,VALUE(RIGHT(D137,2))=E137),DATEVALUE(E137&amp;"/"&amp;F137&amp;"/"&amp;G137)=D137)</f>
        <v>1</v>
      </c>
    </row>
    <row r="138" spans="1:15" x14ac:dyDescent="0.2">
      <c r="A138">
        <v>137</v>
      </c>
      <c r="B138" t="s">
        <v>209</v>
      </c>
      <c r="C138" t="s">
        <v>77</v>
      </c>
      <c r="D138" s="39" t="s">
        <v>2644</v>
      </c>
      <c r="E138" s="32">
        <v>19</v>
      </c>
      <c r="F138" s="32">
        <v>7</v>
      </c>
      <c r="G138" s="32">
        <v>1871</v>
      </c>
      <c r="H138">
        <v>40</v>
      </c>
      <c r="I138">
        <v>88</v>
      </c>
      <c r="J138">
        <v>6</v>
      </c>
      <c r="K138" t="s">
        <v>2645</v>
      </c>
      <c r="O138" t="b">
        <f t="shared" si="3"/>
        <v>1</v>
      </c>
    </row>
    <row r="139" spans="1:15" x14ac:dyDescent="0.2">
      <c r="A139">
        <v>138</v>
      </c>
      <c r="B139" t="s">
        <v>2225</v>
      </c>
      <c r="C139" t="s">
        <v>989</v>
      </c>
      <c r="D139" s="39" t="s">
        <v>2646</v>
      </c>
      <c r="E139" s="32">
        <v>6</v>
      </c>
      <c r="F139" s="32">
        <v>6</v>
      </c>
      <c r="G139" s="32">
        <v>1869</v>
      </c>
      <c r="H139">
        <v>66</v>
      </c>
      <c r="I139">
        <v>89</v>
      </c>
      <c r="J139">
        <v>6</v>
      </c>
      <c r="O139" t="b">
        <f t="shared" si="3"/>
        <v>1</v>
      </c>
    </row>
    <row r="140" spans="1:15" x14ac:dyDescent="0.2">
      <c r="A140">
        <v>139</v>
      </c>
      <c r="B140" t="s">
        <v>43</v>
      </c>
      <c r="C140" t="s">
        <v>44</v>
      </c>
      <c r="D140" s="39" t="s">
        <v>2549</v>
      </c>
      <c r="E140" s="32" t="s">
        <v>2549</v>
      </c>
      <c r="F140" s="32" t="s">
        <v>2549</v>
      </c>
      <c r="G140" s="32" t="s">
        <v>2549</v>
      </c>
      <c r="H140" t="s">
        <v>2549</v>
      </c>
      <c r="I140">
        <v>90</v>
      </c>
      <c r="J140">
        <v>6</v>
      </c>
      <c r="K140" t="s">
        <v>2647</v>
      </c>
      <c r="O140" t="e">
        <f t="shared" si="3"/>
        <v>#VALUE!</v>
      </c>
    </row>
    <row r="141" spans="1:15" x14ac:dyDescent="0.2">
      <c r="A141">
        <v>140</v>
      </c>
      <c r="B141" t="s">
        <v>2549</v>
      </c>
      <c r="C141" t="s">
        <v>2549</v>
      </c>
      <c r="D141" s="39" t="s">
        <v>2549</v>
      </c>
      <c r="E141" s="32" t="s">
        <v>2549</v>
      </c>
      <c r="F141" s="32" t="s">
        <v>2549</v>
      </c>
      <c r="G141" s="32" t="s">
        <v>2549</v>
      </c>
      <c r="H141" t="s">
        <v>2549</v>
      </c>
      <c r="I141">
        <v>91</v>
      </c>
      <c r="J141">
        <v>6</v>
      </c>
      <c r="K141" t="s">
        <v>2647</v>
      </c>
      <c r="O141" t="e">
        <f t="shared" si="3"/>
        <v>#VALUE!</v>
      </c>
    </row>
    <row r="142" spans="1:15" x14ac:dyDescent="0.2">
      <c r="A142">
        <v>141</v>
      </c>
      <c r="B142" t="s">
        <v>43</v>
      </c>
      <c r="C142" t="s">
        <v>46</v>
      </c>
      <c r="D142" s="39" t="s">
        <v>2648</v>
      </c>
      <c r="E142" s="32">
        <v>5</v>
      </c>
      <c r="F142" s="32">
        <v>5</v>
      </c>
      <c r="G142" s="32">
        <v>1849</v>
      </c>
      <c r="H142">
        <v>85</v>
      </c>
      <c r="I142">
        <v>92</v>
      </c>
      <c r="J142">
        <v>6</v>
      </c>
      <c r="O142" t="b">
        <f t="shared" si="3"/>
        <v>1</v>
      </c>
    </row>
    <row r="143" spans="1:15" x14ac:dyDescent="0.2">
      <c r="A143">
        <v>142</v>
      </c>
      <c r="B143" t="s">
        <v>43</v>
      </c>
      <c r="C143" t="s">
        <v>71</v>
      </c>
      <c r="D143" s="39" t="s">
        <v>2649</v>
      </c>
      <c r="E143" s="32">
        <v>5</v>
      </c>
      <c r="F143" s="32">
        <v>7</v>
      </c>
      <c r="G143" s="32">
        <v>1836</v>
      </c>
      <c r="H143">
        <v>79</v>
      </c>
      <c r="I143">
        <v>93</v>
      </c>
      <c r="J143">
        <v>6</v>
      </c>
      <c r="O143" t="b">
        <f t="shared" si="3"/>
        <v>1</v>
      </c>
    </row>
    <row r="144" spans="1:15" x14ac:dyDescent="0.2">
      <c r="A144">
        <v>143</v>
      </c>
      <c r="B144" t="s">
        <v>43</v>
      </c>
      <c r="C144" t="s">
        <v>71</v>
      </c>
      <c r="D144" s="39">
        <v>4180</v>
      </c>
      <c r="E144" s="32">
        <v>11</v>
      </c>
      <c r="F144" s="32">
        <v>6</v>
      </c>
      <c r="G144" s="32">
        <v>1911</v>
      </c>
      <c r="H144">
        <v>69</v>
      </c>
      <c r="I144">
        <v>94</v>
      </c>
      <c r="J144">
        <v>6</v>
      </c>
      <c r="O144" t="b">
        <f t="shared" si="3"/>
        <v>1</v>
      </c>
    </row>
    <row r="145" spans="1:15" x14ac:dyDescent="0.2">
      <c r="A145">
        <v>144</v>
      </c>
      <c r="B145" t="s">
        <v>43</v>
      </c>
      <c r="C145" t="s">
        <v>46</v>
      </c>
      <c r="D145" s="39">
        <v>8163</v>
      </c>
      <c r="E145" s="32">
        <v>7</v>
      </c>
      <c r="F145" s="32">
        <v>5</v>
      </c>
      <c r="G145" s="32">
        <v>1922</v>
      </c>
      <c r="H145">
        <v>80</v>
      </c>
      <c r="I145">
        <v>94</v>
      </c>
      <c r="J145">
        <v>6</v>
      </c>
      <c r="O145" t="b">
        <f t="shared" si="3"/>
        <v>1</v>
      </c>
    </row>
    <row r="146" spans="1:15" x14ac:dyDescent="0.2">
      <c r="A146">
        <v>145</v>
      </c>
      <c r="B146" t="s">
        <v>2650</v>
      </c>
      <c r="C146" t="s">
        <v>2651</v>
      </c>
      <c r="D146" s="39">
        <v>12214</v>
      </c>
      <c r="E146" s="32">
        <v>9</v>
      </c>
      <c r="F146" s="32">
        <v>6</v>
      </c>
      <c r="G146" s="32">
        <v>1933</v>
      </c>
      <c r="H146" t="s">
        <v>2549</v>
      </c>
      <c r="I146">
        <v>94</v>
      </c>
      <c r="J146">
        <v>6</v>
      </c>
      <c r="O146" t="b">
        <f t="shared" si="3"/>
        <v>1</v>
      </c>
    </row>
    <row r="147" spans="1:15" x14ac:dyDescent="0.2">
      <c r="A147">
        <v>146</v>
      </c>
      <c r="B147" t="s">
        <v>1990</v>
      </c>
      <c r="C147" t="s">
        <v>208</v>
      </c>
      <c r="D147" s="39">
        <v>20823</v>
      </c>
      <c r="E147" s="32">
        <v>3</v>
      </c>
      <c r="F147" s="32">
        <v>1</v>
      </c>
      <c r="G147" s="32">
        <v>1957</v>
      </c>
      <c r="H147">
        <v>76</v>
      </c>
      <c r="I147">
        <v>102</v>
      </c>
      <c r="J147">
        <v>6</v>
      </c>
      <c r="O147" t="b">
        <f t="shared" si="3"/>
        <v>1</v>
      </c>
    </row>
    <row r="148" spans="1:15" x14ac:dyDescent="0.2">
      <c r="A148">
        <v>147</v>
      </c>
      <c r="B148" t="s">
        <v>1990</v>
      </c>
      <c r="C148" t="s">
        <v>1720</v>
      </c>
      <c r="D148" s="39">
        <v>22613</v>
      </c>
      <c r="E148" s="32">
        <v>28</v>
      </c>
      <c r="F148" s="32">
        <v>11</v>
      </c>
      <c r="G148" s="32">
        <v>1961</v>
      </c>
      <c r="H148">
        <v>80</v>
      </c>
      <c r="I148">
        <v>102</v>
      </c>
      <c r="J148">
        <v>6</v>
      </c>
      <c r="O148" t="b">
        <f t="shared" si="3"/>
        <v>1</v>
      </c>
    </row>
    <row r="149" spans="1:15" x14ac:dyDescent="0.2">
      <c r="A149">
        <v>148</v>
      </c>
      <c r="B149" t="s">
        <v>1957</v>
      </c>
      <c r="C149" t="s">
        <v>324</v>
      </c>
      <c r="D149" s="39">
        <v>19940</v>
      </c>
      <c r="E149" s="32">
        <v>4</v>
      </c>
      <c r="F149" s="32">
        <v>8</v>
      </c>
      <c r="G149" s="32">
        <v>1954</v>
      </c>
      <c r="H149">
        <v>70</v>
      </c>
      <c r="I149">
        <v>103</v>
      </c>
      <c r="J149">
        <v>6</v>
      </c>
      <c r="O149" t="b">
        <f t="shared" si="3"/>
        <v>1</v>
      </c>
    </row>
    <row r="150" spans="1:15" x14ac:dyDescent="0.2">
      <c r="A150">
        <v>149</v>
      </c>
      <c r="B150" t="s">
        <v>1957</v>
      </c>
      <c r="C150" t="s">
        <v>503</v>
      </c>
      <c r="D150" s="39">
        <v>28008</v>
      </c>
      <c r="E150" s="32">
        <v>5</v>
      </c>
      <c r="F150" s="32">
        <v>9</v>
      </c>
      <c r="G150" s="32">
        <v>1976</v>
      </c>
      <c r="H150">
        <v>96</v>
      </c>
      <c r="I150">
        <v>103</v>
      </c>
      <c r="J150">
        <v>6</v>
      </c>
      <c r="O150" t="b">
        <f t="shared" si="3"/>
        <v>1</v>
      </c>
    </row>
    <row r="151" spans="1:15" x14ac:dyDescent="0.2">
      <c r="A151">
        <v>150</v>
      </c>
      <c r="B151" t="s">
        <v>531</v>
      </c>
      <c r="C151" t="s">
        <v>1950</v>
      </c>
      <c r="D151" s="39">
        <v>18060</v>
      </c>
      <c r="E151" s="32">
        <v>11</v>
      </c>
      <c r="F151" s="32">
        <v>6</v>
      </c>
      <c r="G151" s="32">
        <v>1949</v>
      </c>
      <c r="H151">
        <v>64</v>
      </c>
      <c r="I151">
        <v>104</v>
      </c>
      <c r="J151">
        <v>6</v>
      </c>
      <c r="O151" t="b">
        <f t="shared" si="3"/>
        <v>1</v>
      </c>
    </row>
    <row r="152" spans="1:15" x14ac:dyDescent="0.2">
      <c r="A152">
        <v>151</v>
      </c>
      <c r="B152" t="s">
        <v>531</v>
      </c>
      <c r="C152" t="s">
        <v>1464</v>
      </c>
      <c r="D152" s="39">
        <v>24063</v>
      </c>
      <c r="E152" s="32">
        <v>17</v>
      </c>
      <c r="F152" s="32">
        <v>11</v>
      </c>
      <c r="G152" s="32">
        <v>1965</v>
      </c>
      <c r="H152">
        <v>81</v>
      </c>
      <c r="I152">
        <v>104</v>
      </c>
      <c r="J152">
        <v>6</v>
      </c>
      <c r="O152" t="b">
        <f t="shared" si="3"/>
        <v>1</v>
      </c>
    </row>
    <row r="153" spans="1:15" x14ac:dyDescent="0.2">
      <c r="A153">
        <v>152</v>
      </c>
      <c r="B153" t="s">
        <v>1280</v>
      </c>
      <c r="C153" t="s">
        <v>1978</v>
      </c>
      <c r="D153" s="39">
        <v>26382</v>
      </c>
      <c r="E153" s="32">
        <v>24</v>
      </c>
      <c r="F153" s="32">
        <v>3</v>
      </c>
      <c r="G153" s="32">
        <v>1972</v>
      </c>
      <c r="H153">
        <v>85</v>
      </c>
      <c r="I153">
        <v>105</v>
      </c>
      <c r="J153">
        <v>6</v>
      </c>
      <c r="O153" t="b">
        <f t="shared" si="3"/>
        <v>1</v>
      </c>
    </row>
    <row r="154" spans="1:15" x14ac:dyDescent="0.2">
      <c r="A154">
        <v>153</v>
      </c>
      <c r="B154" t="s">
        <v>1280</v>
      </c>
      <c r="C154" t="s">
        <v>2378</v>
      </c>
      <c r="D154" s="39">
        <v>17499</v>
      </c>
      <c r="E154" s="32">
        <v>28</v>
      </c>
      <c r="F154" s="32">
        <v>11</v>
      </c>
      <c r="G154" s="32">
        <v>1947</v>
      </c>
      <c r="H154">
        <v>60</v>
      </c>
      <c r="I154">
        <v>105</v>
      </c>
      <c r="J154">
        <v>6</v>
      </c>
      <c r="O154" t="b">
        <f t="shared" si="3"/>
        <v>1</v>
      </c>
    </row>
    <row r="155" spans="1:15" x14ac:dyDescent="0.2">
      <c r="A155">
        <v>154</v>
      </c>
      <c r="B155" t="s">
        <v>2369</v>
      </c>
      <c r="C155" t="s">
        <v>447</v>
      </c>
      <c r="D155" s="39">
        <v>15671</v>
      </c>
      <c r="E155" s="32">
        <v>26</v>
      </c>
      <c r="F155" s="32">
        <v>11</v>
      </c>
      <c r="G155" s="32">
        <v>1942</v>
      </c>
      <c r="H155">
        <v>61</v>
      </c>
      <c r="I155">
        <v>106</v>
      </c>
      <c r="J155">
        <v>6</v>
      </c>
      <c r="O155" t="b">
        <f t="shared" si="3"/>
        <v>1</v>
      </c>
    </row>
    <row r="156" spans="1:15" x14ac:dyDescent="0.2">
      <c r="A156">
        <v>155</v>
      </c>
      <c r="B156" t="s">
        <v>277</v>
      </c>
      <c r="C156" t="s">
        <v>710</v>
      </c>
      <c r="D156" s="39" t="s">
        <v>2652</v>
      </c>
      <c r="E156" s="32">
        <v>2</v>
      </c>
      <c r="F156" s="32">
        <v>4</v>
      </c>
      <c r="G156" s="32">
        <v>1804</v>
      </c>
      <c r="H156">
        <v>61</v>
      </c>
      <c r="I156">
        <v>107</v>
      </c>
      <c r="J156">
        <v>6</v>
      </c>
      <c r="O156" t="b">
        <f t="shared" si="3"/>
        <v>1</v>
      </c>
    </row>
    <row r="157" spans="1:15" x14ac:dyDescent="0.2">
      <c r="A157">
        <v>156</v>
      </c>
      <c r="B157" t="s">
        <v>100</v>
      </c>
      <c r="C157" t="s">
        <v>101</v>
      </c>
      <c r="D157" s="39" t="s">
        <v>2653</v>
      </c>
      <c r="E157" s="32">
        <v>31</v>
      </c>
      <c r="F157" s="32">
        <v>4</v>
      </c>
      <c r="G157" s="32">
        <v>1892</v>
      </c>
      <c r="H157">
        <v>91</v>
      </c>
      <c r="I157">
        <v>108</v>
      </c>
      <c r="J157">
        <v>6</v>
      </c>
      <c r="O157" t="b">
        <f t="shared" si="3"/>
        <v>1</v>
      </c>
    </row>
    <row r="158" spans="1:15" x14ac:dyDescent="0.2">
      <c r="A158">
        <v>157</v>
      </c>
      <c r="B158" t="s">
        <v>100</v>
      </c>
      <c r="C158" t="s">
        <v>46</v>
      </c>
      <c r="D158" s="39" t="s">
        <v>2654</v>
      </c>
      <c r="E158" s="32">
        <v>6</v>
      </c>
      <c r="F158" s="32">
        <v>12</v>
      </c>
      <c r="G158" s="32">
        <v>1853</v>
      </c>
      <c r="H158">
        <v>47</v>
      </c>
      <c r="I158">
        <v>108</v>
      </c>
      <c r="J158">
        <v>6</v>
      </c>
      <c r="O158" t="b">
        <f t="shared" si="3"/>
        <v>1</v>
      </c>
    </row>
    <row r="159" spans="1:15" x14ac:dyDescent="0.2">
      <c r="A159">
        <v>158</v>
      </c>
      <c r="B159" t="s">
        <v>43</v>
      </c>
      <c r="C159" t="s">
        <v>71</v>
      </c>
      <c r="D159" s="39" t="s">
        <v>2655</v>
      </c>
      <c r="E159" s="32">
        <v>19</v>
      </c>
      <c r="F159" s="32">
        <v>8</v>
      </c>
      <c r="G159" s="32">
        <v>1843</v>
      </c>
      <c r="H159">
        <v>49</v>
      </c>
      <c r="I159">
        <v>109</v>
      </c>
      <c r="J159">
        <v>6</v>
      </c>
      <c r="O159" t="b">
        <f t="shared" si="3"/>
        <v>1</v>
      </c>
    </row>
    <row r="160" spans="1:15" x14ac:dyDescent="0.2">
      <c r="A160">
        <v>159</v>
      </c>
      <c r="B160" t="s">
        <v>2656</v>
      </c>
      <c r="C160" t="s">
        <v>2549</v>
      </c>
      <c r="D160" s="39" t="s">
        <v>2549</v>
      </c>
      <c r="E160" s="32" t="s">
        <v>2549</v>
      </c>
      <c r="F160" s="32" t="s">
        <v>2549</v>
      </c>
      <c r="G160" s="32" t="s">
        <v>2549</v>
      </c>
      <c r="H160" t="s">
        <v>2549</v>
      </c>
      <c r="I160">
        <v>110</v>
      </c>
      <c r="J160">
        <v>6</v>
      </c>
      <c r="K160" t="s">
        <v>2548</v>
      </c>
      <c r="O160" t="e">
        <f t="shared" si="3"/>
        <v>#VALUE!</v>
      </c>
    </row>
    <row r="161" spans="1:15" x14ac:dyDescent="0.2">
      <c r="A161">
        <v>160</v>
      </c>
      <c r="B161" t="s">
        <v>2437</v>
      </c>
      <c r="C161" t="s">
        <v>2438</v>
      </c>
      <c r="D161" s="39" t="s">
        <v>2657</v>
      </c>
      <c r="E161" s="32" t="s">
        <v>2549</v>
      </c>
      <c r="F161" s="32" t="s">
        <v>2549</v>
      </c>
      <c r="G161" s="32">
        <v>1978</v>
      </c>
      <c r="H161">
        <v>63</v>
      </c>
      <c r="I161">
        <v>113</v>
      </c>
      <c r="J161">
        <v>6</v>
      </c>
      <c r="O161" t="e">
        <f t="shared" si="3"/>
        <v>#VALUE!</v>
      </c>
    </row>
    <row r="162" spans="1:15" x14ac:dyDescent="0.2">
      <c r="A162">
        <v>161</v>
      </c>
      <c r="B162" t="s">
        <v>114</v>
      </c>
      <c r="C162" t="s">
        <v>2418</v>
      </c>
      <c r="D162" s="39">
        <v>25612</v>
      </c>
      <c r="E162" s="32">
        <v>13</v>
      </c>
      <c r="F162" s="32">
        <v>2</v>
      </c>
      <c r="G162" s="32">
        <v>1970</v>
      </c>
      <c r="H162">
        <v>74</v>
      </c>
      <c r="I162">
        <v>114</v>
      </c>
      <c r="J162">
        <v>6</v>
      </c>
      <c r="O162" t="b">
        <f t="shared" si="3"/>
        <v>1</v>
      </c>
    </row>
    <row r="163" spans="1:15" x14ac:dyDescent="0.2">
      <c r="A163">
        <v>162</v>
      </c>
      <c r="B163" t="s">
        <v>114</v>
      </c>
      <c r="C163" t="s">
        <v>2658</v>
      </c>
      <c r="D163" s="39">
        <v>26969</v>
      </c>
      <c r="E163" s="32">
        <v>1</v>
      </c>
      <c r="F163" s="32">
        <v>11</v>
      </c>
      <c r="G163" s="32">
        <v>1973</v>
      </c>
      <c r="H163">
        <v>72</v>
      </c>
      <c r="I163">
        <v>114</v>
      </c>
      <c r="J163">
        <v>6</v>
      </c>
      <c r="O163" t="b">
        <f t="shared" si="3"/>
        <v>1</v>
      </c>
    </row>
    <row r="164" spans="1:15" x14ac:dyDescent="0.2">
      <c r="A164">
        <v>163</v>
      </c>
      <c r="B164" t="s">
        <v>1985</v>
      </c>
      <c r="C164" t="s">
        <v>192</v>
      </c>
      <c r="D164" s="39">
        <v>19924</v>
      </c>
      <c r="E164" s="32">
        <v>19</v>
      </c>
      <c r="F164" s="32">
        <v>7</v>
      </c>
      <c r="G164" s="32">
        <v>1954</v>
      </c>
      <c r="H164">
        <v>61</v>
      </c>
      <c r="I164">
        <v>115</v>
      </c>
      <c r="J164">
        <v>6</v>
      </c>
      <c r="O164" t="b">
        <f t="shared" si="3"/>
        <v>1</v>
      </c>
    </row>
    <row r="165" spans="1:15" x14ac:dyDescent="0.2">
      <c r="A165">
        <v>164</v>
      </c>
      <c r="B165" t="s">
        <v>1985</v>
      </c>
      <c r="C165" t="s">
        <v>2659</v>
      </c>
      <c r="D165" s="39">
        <v>28249</v>
      </c>
      <c r="E165" s="32">
        <v>4</v>
      </c>
      <c r="F165" s="32">
        <v>5</v>
      </c>
      <c r="G165" s="32">
        <v>1977</v>
      </c>
      <c r="H165">
        <v>80</v>
      </c>
      <c r="I165">
        <v>115</v>
      </c>
      <c r="J165">
        <v>6</v>
      </c>
      <c r="O165" t="b">
        <f t="shared" si="3"/>
        <v>1</v>
      </c>
    </row>
    <row r="166" spans="1:15" x14ac:dyDescent="0.2">
      <c r="A166">
        <v>165</v>
      </c>
      <c r="B166" t="s">
        <v>84</v>
      </c>
      <c r="C166" t="s">
        <v>2389</v>
      </c>
      <c r="D166" s="39">
        <v>19543</v>
      </c>
      <c r="E166" s="32">
        <v>3</v>
      </c>
      <c r="F166" s="32">
        <v>7</v>
      </c>
      <c r="G166" s="32">
        <v>1953</v>
      </c>
      <c r="H166">
        <v>51</v>
      </c>
      <c r="I166">
        <v>116</v>
      </c>
      <c r="J166">
        <v>6</v>
      </c>
      <c r="O166" t="b">
        <f t="shared" si="3"/>
        <v>1</v>
      </c>
    </row>
    <row r="167" spans="1:15" x14ac:dyDescent="0.2">
      <c r="A167">
        <v>166</v>
      </c>
      <c r="B167" t="s">
        <v>43</v>
      </c>
      <c r="C167" t="s">
        <v>324</v>
      </c>
      <c r="D167" s="39">
        <v>17904</v>
      </c>
      <c r="E167" s="32">
        <v>6</v>
      </c>
      <c r="F167" s="32">
        <v>1</v>
      </c>
      <c r="G167" s="32">
        <v>1949</v>
      </c>
      <c r="H167">
        <v>69</v>
      </c>
      <c r="I167">
        <v>117</v>
      </c>
      <c r="J167">
        <v>6</v>
      </c>
      <c r="O167" t="b">
        <f t="shared" si="3"/>
        <v>1</v>
      </c>
    </row>
    <row r="168" spans="1:15" x14ac:dyDescent="0.2">
      <c r="A168">
        <v>167</v>
      </c>
      <c r="B168" t="s">
        <v>541</v>
      </c>
      <c r="C168" t="s">
        <v>1479</v>
      </c>
      <c r="D168" s="39">
        <v>19444</v>
      </c>
      <c r="E168" s="32">
        <v>26</v>
      </c>
      <c r="F168" s="32">
        <v>3</v>
      </c>
      <c r="G168" s="32">
        <v>1953</v>
      </c>
      <c r="H168">
        <v>59</v>
      </c>
      <c r="I168">
        <v>118</v>
      </c>
      <c r="J168">
        <v>6</v>
      </c>
      <c r="O168" t="b">
        <f t="shared" si="3"/>
        <v>1</v>
      </c>
    </row>
    <row r="169" spans="1:15" x14ac:dyDescent="0.2">
      <c r="A169">
        <v>168</v>
      </c>
      <c r="B169" t="s">
        <v>541</v>
      </c>
      <c r="C169" t="s">
        <v>2407</v>
      </c>
      <c r="D169" s="39">
        <v>22841</v>
      </c>
      <c r="E169" s="32">
        <v>14</v>
      </c>
      <c r="F169" s="32">
        <v>7</v>
      </c>
      <c r="G169" s="32">
        <v>1962</v>
      </c>
      <c r="H169">
        <v>72</v>
      </c>
      <c r="I169">
        <v>118</v>
      </c>
      <c r="J169">
        <v>6</v>
      </c>
      <c r="O169" t="b">
        <f t="shared" si="3"/>
        <v>1</v>
      </c>
    </row>
    <row r="170" spans="1:15" x14ac:dyDescent="0.2">
      <c r="A170">
        <v>169</v>
      </c>
      <c r="B170" t="s">
        <v>2388</v>
      </c>
      <c r="C170" t="s">
        <v>439</v>
      </c>
      <c r="D170" s="39">
        <v>19476</v>
      </c>
      <c r="E170" s="32">
        <v>27</v>
      </c>
      <c r="F170" s="32">
        <v>4</v>
      </c>
      <c r="G170" s="32">
        <v>1953</v>
      </c>
      <c r="H170">
        <v>57</v>
      </c>
      <c r="I170">
        <v>119</v>
      </c>
      <c r="J170">
        <v>6</v>
      </c>
      <c r="O170" t="b">
        <f t="shared" si="3"/>
        <v>1</v>
      </c>
    </row>
    <row r="171" spans="1:15" x14ac:dyDescent="0.2">
      <c r="A171">
        <v>170</v>
      </c>
      <c r="B171" t="s">
        <v>2388</v>
      </c>
      <c r="C171" t="s">
        <v>208</v>
      </c>
      <c r="D171" s="39">
        <v>24584</v>
      </c>
      <c r="E171" s="32">
        <v>22</v>
      </c>
      <c r="F171" s="32">
        <v>4</v>
      </c>
      <c r="G171" s="32">
        <v>1967</v>
      </c>
      <c r="H171">
        <v>73</v>
      </c>
      <c r="I171">
        <v>120</v>
      </c>
      <c r="J171">
        <v>6</v>
      </c>
      <c r="O171" t="b">
        <f t="shared" si="3"/>
        <v>1</v>
      </c>
    </row>
    <row r="172" spans="1:15" x14ac:dyDescent="0.2">
      <c r="A172">
        <v>171</v>
      </c>
      <c r="B172" t="s">
        <v>70</v>
      </c>
      <c r="C172" t="s">
        <v>71</v>
      </c>
      <c r="D172" s="39" t="s">
        <v>2660</v>
      </c>
      <c r="E172" s="32">
        <v>17</v>
      </c>
      <c r="F172" s="32">
        <v>4</v>
      </c>
      <c r="G172" s="32">
        <v>1891</v>
      </c>
      <c r="H172">
        <v>62</v>
      </c>
      <c r="I172">
        <v>121</v>
      </c>
      <c r="J172">
        <v>6</v>
      </c>
      <c r="O172" t="b">
        <f t="shared" si="3"/>
        <v>1</v>
      </c>
    </row>
    <row r="173" spans="1:15" x14ac:dyDescent="0.2">
      <c r="A173">
        <v>172</v>
      </c>
      <c r="B173" t="s">
        <v>424</v>
      </c>
      <c r="C173" t="s">
        <v>2262</v>
      </c>
      <c r="D173" s="39" t="s">
        <v>2661</v>
      </c>
      <c r="E173" s="32">
        <v>21</v>
      </c>
      <c r="F173" s="32">
        <v>8</v>
      </c>
      <c r="G173" s="32">
        <v>1896</v>
      </c>
      <c r="H173">
        <v>62</v>
      </c>
      <c r="I173">
        <v>122</v>
      </c>
      <c r="J173">
        <v>6</v>
      </c>
      <c r="O173" t="b">
        <f t="shared" si="3"/>
        <v>1</v>
      </c>
    </row>
    <row r="174" spans="1:15" x14ac:dyDescent="0.2">
      <c r="A174">
        <v>173</v>
      </c>
      <c r="B174" t="s">
        <v>2662</v>
      </c>
      <c r="C174" t="s">
        <v>71</v>
      </c>
      <c r="D174" s="39" t="s">
        <v>2663</v>
      </c>
      <c r="E174" s="32">
        <v>7</v>
      </c>
      <c r="F174" s="32">
        <v>4</v>
      </c>
      <c r="G174" s="32">
        <v>1821</v>
      </c>
      <c r="H174">
        <v>62</v>
      </c>
      <c r="I174">
        <v>123</v>
      </c>
      <c r="J174">
        <v>6</v>
      </c>
      <c r="O174" t="b">
        <f t="shared" si="3"/>
        <v>1</v>
      </c>
    </row>
    <row r="175" spans="1:15" x14ac:dyDescent="0.2">
      <c r="A175">
        <v>174</v>
      </c>
      <c r="B175" t="s">
        <v>158</v>
      </c>
      <c r="C175" t="s">
        <v>123</v>
      </c>
      <c r="D175" s="39" t="s">
        <v>2664</v>
      </c>
      <c r="E175" s="32">
        <v>9</v>
      </c>
      <c r="F175" s="32">
        <v>1</v>
      </c>
      <c r="G175" s="32">
        <v>1839</v>
      </c>
      <c r="H175">
        <v>87</v>
      </c>
      <c r="I175">
        <v>123</v>
      </c>
      <c r="J175">
        <v>6</v>
      </c>
      <c r="O175" t="b">
        <f t="shared" si="3"/>
        <v>1</v>
      </c>
    </row>
    <row r="176" spans="1:15" x14ac:dyDescent="0.2">
      <c r="A176">
        <v>175</v>
      </c>
      <c r="B176" t="s">
        <v>963</v>
      </c>
      <c r="C176" t="s">
        <v>2447</v>
      </c>
      <c r="D176" s="39">
        <v>30645</v>
      </c>
      <c r="E176" s="32">
        <v>25</v>
      </c>
      <c r="F176" s="32">
        <v>11</v>
      </c>
      <c r="G176" s="32">
        <v>1983</v>
      </c>
      <c r="H176">
        <v>69</v>
      </c>
      <c r="I176">
        <v>126</v>
      </c>
      <c r="J176">
        <v>6</v>
      </c>
      <c r="O176" t="b">
        <f t="shared" si="3"/>
        <v>1</v>
      </c>
    </row>
    <row r="177" spans="1:15" x14ac:dyDescent="0.2">
      <c r="A177">
        <v>176</v>
      </c>
      <c r="B177" t="s">
        <v>829</v>
      </c>
      <c r="C177" t="s">
        <v>2446</v>
      </c>
      <c r="D177" s="39">
        <v>30464</v>
      </c>
      <c r="E177" s="32">
        <v>28</v>
      </c>
      <c r="F177" s="32">
        <v>5</v>
      </c>
      <c r="G177" s="32">
        <v>1983</v>
      </c>
      <c r="H177">
        <v>79</v>
      </c>
      <c r="I177">
        <v>127</v>
      </c>
      <c r="J177">
        <v>6</v>
      </c>
      <c r="O177" t="b">
        <f t="shared" si="3"/>
        <v>1</v>
      </c>
    </row>
    <row r="178" spans="1:15" x14ac:dyDescent="0.2">
      <c r="A178">
        <v>177</v>
      </c>
      <c r="B178" t="s">
        <v>84</v>
      </c>
      <c r="C178" t="s">
        <v>503</v>
      </c>
      <c r="D178" s="39">
        <v>20855</v>
      </c>
      <c r="E178" s="32">
        <v>4</v>
      </c>
      <c r="F178" s="32">
        <v>2</v>
      </c>
      <c r="G178" s="32">
        <v>1957</v>
      </c>
      <c r="H178">
        <v>81</v>
      </c>
      <c r="I178">
        <v>128</v>
      </c>
      <c r="J178">
        <v>6</v>
      </c>
      <c r="O178" t="b">
        <f t="shared" si="3"/>
        <v>1</v>
      </c>
    </row>
    <row r="179" spans="1:15" x14ac:dyDescent="0.2">
      <c r="A179">
        <v>178</v>
      </c>
      <c r="B179" t="s">
        <v>84</v>
      </c>
      <c r="C179" t="s">
        <v>539</v>
      </c>
      <c r="D179" s="39">
        <v>20057</v>
      </c>
      <c r="E179" s="32">
        <v>29</v>
      </c>
      <c r="F179" s="32">
        <v>11</v>
      </c>
      <c r="G179" s="32">
        <v>1954</v>
      </c>
      <c r="H179">
        <v>82</v>
      </c>
      <c r="I179">
        <v>129</v>
      </c>
      <c r="J179">
        <v>6</v>
      </c>
      <c r="O179" t="b">
        <f t="shared" si="3"/>
        <v>1</v>
      </c>
    </row>
    <row r="180" spans="1:15" x14ac:dyDescent="0.2">
      <c r="A180">
        <v>179</v>
      </c>
      <c r="B180" t="s">
        <v>67</v>
      </c>
      <c r="C180" t="s">
        <v>44</v>
      </c>
      <c r="D180" s="39" t="s">
        <v>2665</v>
      </c>
      <c r="E180" s="32">
        <v>22</v>
      </c>
      <c r="F180" s="32">
        <v>5</v>
      </c>
      <c r="G180" s="32">
        <v>1889</v>
      </c>
      <c r="H180">
        <v>77</v>
      </c>
      <c r="I180">
        <v>130</v>
      </c>
      <c r="J180">
        <v>6</v>
      </c>
      <c r="O180" t="b">
        <f t="shared" si="3"/>
        <v>1</v>
      </c>
    </row>
    <row r="181" spans="1:15" x14ac:dyDescent="0.2">
      <c r="A181">
        <v>180</v>
      </c>
      <c r="B181" t="s">
        <v>67</v>
      </c>
      <c r="C181" t="s">
        <v>123</v>
      </c>
      <c r="D181" s="39" t="s">
        <v>2666</v>
      </c>
      <c r="E181" s="32">
        <v>12</v>
      </c>
      <c r="F181" s="32">
        <v>1</v>
      </c>
      <c r="G181" s="32">
        <v>1890</v>
      </c>
      <c r="H181">
        <v>78</v>
      </c>
      <c r="I181">
        <v>130</v>
      </c>
      <c r="J181">
        <v>6</v>
      </c>
      <c r="O181" t="b">
        <f t="shared" si="3"/>
        <v>1</v>
      </c>
    </row>
    <row r="182" spans="1:15" x14ac:dyDescent="0.2">
      <c r="A182">
        <v>181</v>
      </c>
      <c r="B182" t="s">
        <v>2549</v>
      </c>
      <c r="C182" t="s">
        <v>2549</v>
      </c>
      <c r="D182" s="39" t="s">
        <v>2549</v>
      </c>
      <c r="E182" s="32" t="s">
        <v>2549</v>
      </c>
      <c r="F182" s="32" t="s">
        <v>2549</v>
      </c>
      <c r="G182" s="32" t="s">
        <v>2549</v>
      </c>
      <c r="H182" t="s">
        <v>2549</v>
      </c>
      <c r="I182">
        <v>131</v>
      </c>
      <c r="J182">
        <v>6</v>
      </c>
      <c r="K182" t="s">
        <v>2548</v>
      </c>
      <c r="O182" t="e">
        <f t="shared" si="3"/>
        <v>#VALUE!</v>
      </c>
    </row>
    <row r="183" spans="1:15" x14ac:dyDescent="0.2">
      <c r="A183">
        <v>182</v>
      </c>
      <c r="B183" t="s">
        <v>116</v>
      </c>
      <c r="C183" t="s">
        <v>324</v>
      </c>
      <c r="D183" s="39">
        <v>19457</v>
      </c>
      <c r="E183" s="32">
        <v>8</v>
      </c>
      <c r="F183" s="32">
        <v>4</v>
      </c>
      <c r="G183" s="32">
        <v>1953</v>
      </c>
      <c r="H183">
        <v>71</v>
      </c>
      <c r="I183">
        <v>132</v>
      </c>
      <c r="J183">
        <v>6</v>
      </c>
      <c r="O183" t="b">
        <f t="shared" si="3"/>
        <v>1</v>
      </c>
    </row>
    <row r="184" spans="1:15" x14ac:dyDescent="0.2">
      <c r="A184">
        <v>183</v>
      </c>
      <c r="B184" t="s">
        <v>2462</v>
      </c>
      <c r="C184" t="s">
        <v>2463</v>
      </c>
      <c r="D184" s="39" t="s">
        <v>2667</v>
      </c>
      <c r="E184" s="32" t="s">
        <v>2549</v>
      </c>
      <c r="F184" s="32" t="s">
        <v>2549</v>
      </c>
      <c r="G184" s="32">
        <v>1977</v>
      </c>
      <c r="H184">
        <v>64</v>
      </c>
      <c r="I184">
        <v>197</v>
      </c>
      <c r="J184">
        <v>6</v>
      </c>
      <c r="O184" t="e">
        <f t="shared" si="3"/>
        <v>#VALUE!</v>
      </c>
    </row>
    <row r="185" spans="1:15" x14ac:dyDescent="0.2">
      <c r="A185">
        <v>184</v>
      </c>
      <c r="B185" t="s">
        <v>963</v>
      </c>
      <c r="C185" t="s">
        <v>1573</v>
      </c>
      <c r="D185" s="39">
        <v>33495</v>
      </c>
      <c r="E185" s="32">
        <v>14</v>
      </c>
      <c r="F185" s="32">
        <v>9</v>
      </c>
      <c r="G185" s="32">
        <v>1991</v>
      </c>
      <c r="H185">
        <v>49</v>
      </c>
      <c r="I185">
        <v>199</v>
      </c>
      <c r="J185">
        <v>6</v>
      </c>
      <c r="O185" t="b">
        <f t="shared" si="3"/>
        <v>1</v>
      </c>
    </row>
    <row r="186" spans="1:15" x14ac:dyDescent="0.2">
      <c r="A186">
        <v>185</v>
      </c>
      <c r="B186" t="s">
        <v>829</v>
      </c>
      <c r="C186" t="s">
        <v>55</v>
      </c>
      <c r="D186" s="39">
        <v>35466</v>
      </c>
      <c r="E186" s="32">
        <v>5</v>
      </c>
      <c r="F186" s="32">
        <v>2</v>
      </c>
      <c r="G186" s="32">
        <v>1997</v>
      </c>
      <c r="H186">
        <v>91</v>
      </c>
      <c r="I186">
        <v>206</v>
      </c>
      <c r="J186">
        <v>6</v>
      </c>
      <c r="O186" t="b">
        <f t="shared" si="3"/>
        <v>1</v>
      </c>
    </row>
    <row r="187" spans="1:15" x14ac:dyDescent="0.2">
      <c r="A187">
        <v>186</v>
      </c>
      <c r="B187" t="s">
        <v>829</v>
      </c>
      <c r="C187" t="s">
        <v>1982</v>
      </c>
      <c r="D187" s="39">
        <v>37185</v>
      </c>
      <c r="E187" s="32">
        <v>21</v>
      </c>
      <c r="F187" s="32">
        <v>10</v>
      </c>
      <c r="G187" s="32">
        <v>2001</v>
      </c>
      <c r="H187">
        <v>80</v>
      </c>
      <c r="I187">
        <v>207</v>
      </c>
      <c r="J187">
        <v>6</v>
      </c>
      <c r="O187" t="b">
        <f t="shared" si="3"/>
        <v>1</v>
      </c>
    </row>
    <row r="188" spans="1:15" x14ac:dyDescent="0.2">
      <c r="A188">
        <v>187</v>
      </c>
      <c r="B188" t="s">
        <v>829</v>
      </c>
      <c r="C188" t="s">
        <v>1019</v>
      </c>
      <c r="D188" s="39">
        <v>37616</v>
      </c>
      <c r="E188" s="32">
        <v>26</v>
      </c>
      <c r="F188" s="32">
        <v>12</v>
      </c>
      <c r="G188" s="32">
        <v>2002</v>
      </c>
      <c r="H188">
        <v>89</v>
      </c>
      <c r="I188">
        <v>207</v>
      </c>
      <c r="J188">
        <v>6</v>
      </c>
      <c r="O188" t="b">
        <f t="shared" si="3"/>
        <v>1</v>
      </c>
    </row>
    <row r="189" spans="1:15" x14ac:dyDescent="0.2">
      <c r="A189">
        <v>188</v>
      </c>
      <c r="B189" t="s">
        <v>963</v>
      </c>
      <c r="C189" t="s">
        <v>1962</v>
      </c>
      <c r="D189" s="39">
        <v>37000</v>
      </c>
      <c r="E189" s="32">
        <v>19</v>
      </c>
      <c r="F189" s="32">
        <v>4</v>
      </c>
      <c r="G189" s="32">
        <v>2001</v>
      </c>
      <c r="H189">
        <v>94</v>
      </c>
      <c r="I189">
        <v>126</v>
      </c>
      <c r="J189">
        <v>6</v>
      </c>
      <c r="O189" t="b">
        <f t="shared" si="3"/>
        <v>1</v>
      </c>
    </row>
    <row r="190" spans="1:15" x14ac:dyDescent="0.2">
      <c r="A190">
        <v>189</v>
      </c>
      <c r="B190" t="s">
        <v>2509</v>
      </c>
      <c r="C190" t="s">
        <v>2510</v>
      </c>
      <c r="D190" s="39">
        <v>39183</v>
      </c>
      <c r="E190" s="32">
        <v>11</v>
      </c>
      <c r="F190" s="32">
        <v>4</v>
      </c>
      <c r="G190" s="32">
        <v>2007</v>
      </c>
      <c r="H190">
        <v>87</v>
      </c>
      <c r="I190">
        <v>212</v>
      </c>
      <c r="J190">
        <v>6</v>
      </c>
      <c r="O190" t="b">
        <f t="shared" si="3"/>
        <v>1</v>
      </c>
    </row>
    <row r="191" spans="1:15" x14ac:dyDescent="0.2">
      <c r="A191">
        <v>190</v>
      </c>
      <c r="B191" t="s">
        <v>81</v>
      </c>
      <c r="C191" t="s">
        <v>2668</v>
      </c>
      <c r="D191" s="39" t="s">
        <v>2549</v>
      </c>
      <c r="E191" s="32" t="s">
        <v>2549</v>
      </c>
      <c r="F191" s="32" t="s">
        <v>2549</v>
      </c>
      <c r="G191" s="32" t="s">
        <v>2549</v>
      </c>
      <c r="H191" t="s">
        <v>2549</v>
      </c>
      <c r="I191">
        <v>213</v>
      </c>
      <c r="J191">
        <v>6</v>
      </c>
      <c r="O191" t="e">
        <f t="shared" si="3"/>
        <v>#VALUE!</v>
      </c>
    </row>
    <row r="192" spans="1:15" x14ac:dyDescent="0.2">
      <c r="A192">
        <v>191</v>
      </c>
      <c r="B192" t="s">
        <v>202</v>
      </c>
      <c r="C192" t="s">
        <v>169</v>
      </c>
      <c r="D192" s="39">
        <v>25125</v>
      </c>
      <c r="E192" s="32">
        <v>14</v>
      </c>
      <c r="F192" s="32">
        <v>10</v>
      </c>
      <c r="G192" s="32">
        <v>1968</v>
      </c>
      <c r="H192">
        <v>65</v>
      </c>
      <c r="I192">
        <v>21</v>
      </c>
      <c r="J192">
        <v>7</v>
      </c>
      <c r="O192" t="b">
        <f t="shared" si="3"/>
        <v>1</v>
      </c>
    </row>
    <row r="193" spans="1:15" x14ac:dyDescent="0.2">
      <c r="A193">
        <v>192</v>
      </c>
      <c r="B193" t="s">
        <v>202</v>
      </c>
      <c r="C193" t="s">
        <v>166</v>
      </c>
      <c r="D193" s="39" t="s">
        <v>2549</v>
      </c>
      <c r="E193" s="32" t="s">
        <v>2549</v>
      </c>
      <c r="F193" s="32" t="s">
        <v>2549</v>
      </c>
      <c r="G193" s="32" t="s">
        <v>2549</v>
      </c>
      <c r="H193" t="s">
        <v>2549</v>
      </c>
      <c r="I193">
        <v>21</v>
      </c>
      <c r="J193">
        <v>7</v>
      </c>
      <c r="O193" t="e">
        <f t="shared" si="3"/>
        <v>#VALUE!</v>
      </c>
    </row>
    <row r="194" spans="1:15" x14ac:dyDescent="0.2">
      <c r="A194">
        <v>193</v>
      </c>
      <c r="B194" t="s">
        <v>156</v>
      </c>
      <c r="C194" t="s">
        <v>406</v>
      </c>
      <c r="D194" s="39" t="s">
        <v>2669</v>
      </c>
      <c r="E194" s="32">
        <v>20</v>
      </c>
      <c r="F194" s="32">
        <v>5</v>
      </c>
      <c r="G194" s="32">
        <v>1892</v>
      </c>
      <c r="H194">
        <v>20</v>
      </c>
      <c r="I194">
        <v>22</v>
      </c>
      <c r="J194">
        <v>7</v>
      </c>
      <c r="O194" t="b">
        <f t="shared" si="3"/>
        <v>1</v>
      </c>
    </row>
    <row r="195" spans="1:15" x14ac:dyDescent="0.2">
      <c r="A195">
        <v>194</v>
      </c>
      <c r="B195" t="s">
        <v>56</v>
      </c>
      <c r="C195" t="s">
        <v>335</v>
      </c>
      <c r="D195" s="39">
        <v>463</v>
      </c>
      <c r="E195" s="32">
        <v>7</v>
      </c>
      <c r="F195" s="32">
        <v>4</v>
      </c>
      <c r="G195" s="32">
        <v>1901</v>
      </c>
      <c r="H195">
        <v>25</v>
      </c>
      <c r="I195">
        <v>22</v>
      </c>
      <c r="J195">
        <v>7</v>
      </c>
      <c r="O195" t="b">
        <f t="shared" si="3"/>
        <v>1</v>
      </c>
    </row>
    <row r="196" spans="1:15" x14ac:dyDescent="0.2">
      <c r="A196">
        <v>195</v>
      </c>
      <c r="B196" t="s">
        <v>156</v>
      </c>
      <c r="C196" t="s">
        <v>580</v>
      </c>
      <c r="D196" s="39">
        <v>733</v>
      </c>
      <c r="E196" s="32">
        <v>2</v>
      </c>
      <c r="F196" s="32">
        <v>1</v>
      </c>
      <c r="G196" s="32">
        <v>1902</v>
      </c>
      <c r="H196">
        <v>30</v>
      </c>
      <c r="I196">
        <v>22</v>
      </c>
      <c r="J196">
        <v>7</v>
      </c>
      <c r="O196" t="b">
        <f t="shared" si="3"/>
        <v>1</v>
      </c>
    </row>
    <row r="197" spans="1:15" x14ac:dyDescent="0.2">
      <c r="A197">
        <v>196</v>
      </c>
      <c r="B197" t="s">
        <v>156</v>
      </c>
      <c r="C197" t="s">
        <v>157</v>
      </c>
      <c r="D197" s="39">
        <v>3278</v>
      </c>
      <c r="E197" s="32">
        <v>21</v>
      </c>
      <c r="F197" s="32">
        <v>12</v>
      </c>
      <c r="G197" s="32">
        <v>1908</v>
      </c>
      <c r="H197">
        <v>77</v>
      </c>
      <c r="I197">
        <v>23</v>
      </c>
      <c r="J197">
        <v>7</v>
      </c>
      <c r="O197" t="b">
        <f t="shared" si="3"/>
        <v>1</v>
      </c>
    </row>
    <row r="198" spans="1:15" x14ac:dyDescent="0.2">
      <c r="A198">
        <v>197</v>
      </c>
      <c r="B198" t="s">
        <v>156</v>
      </c>
      <c r="C198" t="s">
        <v>635</v>
      </c>
      <c r="D198" s="39">
        <v>4162</v>
      </c>
      <c r="E198" s="32">
        <v>24</v>
      </c>
      <c r="F198" s="32">
        <v>5</v>
      </c>
      <c r="G198" s="32">
        <v>1911</v>
      </c>
      <c r="H198">
        <v>79</v>
      </c>
      <c r="I198">
        <v>23</v>
      </c>
      <c r="J198">
        <v>7</v>
      </c>
      <c r="O198" t="b">
        <f t="shared" si="3"/>
        <v>1</v>
      </c>
    </row>
    <row r="199" spans="1:15" x14ac:dyDescent="0.2">
      <c r="A199">
        <v>198</v>
      </c>
      <c r="B199" t="s">
        <v>43</v>
      </c>
      <c r="C199" t="s">
        <v>50</v>
      </c>
      <c r="D199" s="39" t="s">
        <v>2670</v>
      </c>
      <c r="E199" s="32">
        <v>4</v>
      </c>
      <c r="F199" s="32">
        <v>3</v>
      </c>
      <c r="G199" s="32">
        <v>1885</v>
      </c>
      <c r="H199">
        <v>72</v>
      </c>
      <c r="I199">
        <v>24</v>
      </c>
      <c r="J199">
        <v>7</v>
      </c>
      <c r="O199" t="b">
        <f t="shared" si="3"/>
        <v>1</v>
      </c>
    </row>
    <row r="200" spans="1:15" x14ac:dyDescent="0.2">
      <c r="A200">
        <v>199</v>
      </c>
      <c r="B200" t="s">
        <v>43</v>
      </c>
      <c r="C200" t="s">
        <v>169</v>
      </c>
      <c r="D200" s="39" t="s">
        <v>2671</v>
      </c>
      <c r="E200" s="32">
        <v>31</v>
      </c>
      <c r="F200" s="32">
        <v>12</v>
      </c>
      <c r="G200" s="32">
        <v>1885</v>
      </c>
      <c r="H200">
        <v>65</v>
      </c>
      <c r="I200">
        <v>24</v>
      </c>
      <c r="J200">
        <v>7</v>
      </c>
      <c r="O200" t="b">
        <f t="shared" si="3"/>
        <v>1</v>
      </c>
    </row>
    <row r="201" spans="1:15" x14ac:dyDescent="0.2">
      <c r="A201">
        <v>200</v>
      </c>
      <c r="B201" t="s">
        <v>2198</v>
      </c>
      <c r="C201" t="s">
        <v>71</v>
      </c>
      <c r="D201" s="39">
        <v>26774</v>
      </c>
      <c r="E201" s="32">
        <v>20</v>
      </c>
      <c r="F201" s="32">
        <v>4</v>
      </c>
      <c r="G201" s="32">
        <v>1973</v>
      </c>
      <c r="H201">
        <v>52</v>
      </c>
      <c r="I201">
        <v>25</v>
      </c>
      <c r="J201">
        <v>7</v>
      </c>
      <c r="K201" t="s">
        <v>2637</v>
      </c>
      <c r="O201" t="b">
        <f t="shared" ref="O201:O264" si="4">IF(ISTEXT(D201),AND(VALUE(LEFT(D201,4))=G201,VALUE(MID(D201,6,2))=F201,VALUE(RIGHT(D201,2))=E201),DATEVALUE(E201&amp;"/"&amp;F201&amp;"/"&amp;G201)=D201)</f>
        <v>1</v>
      </c>
    </row>
    <row r="202" spans="1:15" x14ac:dyDescent="0.2">
      <c r="A202">
        <v>201</v>
      </c>
      <c r="B202" t="s">
        <v>41</v>
      </c>
      <c r="C202" t="s">
        <v>2672</v>
      </c>
      <c r="D202" s="39" t="s">
        <v>2673</v>
      </c>
      <c r="E202" s="32">
        <v>9</v>
      </c>
      <c r="F202" s="32">
        <v>5</v>
      </c>
      <c r="G202" s="32">
        <v>1864</v>
      </c>
      <c r="H202">
        <v>59</v>
      </c>
      <c r="I202">
        <v>26</v>
      </c>
      <c r="J202">
        <v>7</v>
      </c>
      <c r="O202" t="b">
        <f t="shared" si="4"/>
        <v>1</v>
      </c>
    </row>
    <row r="203" spans="1:15" x14ac:dyDescent="0.2">
      <c r="A203">
        <v>202</v>
      </c>
      <c r="B203" t="s">
        <v>41</v>
      </c>
      <c r="C203" t="s">
        <v>2674</v>
      </c>
      <c r="D203" s="39" t="s">
        <v>2675</v>
      </c>
      <c r="E203" s="32">
        <v>6</v>
      </c>
      <c r="F203" s="32">
        <v>8</v>
      </c>
      <c r="G203" s="32">
        <v>1860</v>
      </c>
      <c r="H203">
        <v>19</v>
      </c>
      <c r="I203">
        <v>26</v>
      </c>
      <c r="J203">
        <v>7</v>
      </c>
      <c r="O203" t="b">
        <f t="shared" si="4"/>
        <v>1</v>
      </c>
    </row>
    <row r="204" spans="1:15" x14ac:dyDescent="0.2">
      <c r="A204">
        <v>203</v>
      </c>
      <c r="B204" t="s">
        <v>41</v>
      </c>
      <c r="C204" t="s">
        <v>338</v>
      </c>
      <c r="D204" s="39" t="s">
        <v>2549</v>
      </c>
      <c r="E204" s="32" t="s">
        <v>2549</v>
      </c>
      <c r="F204" s="32" t="s">
        <v>2549</v>
      </c>
      <c r="G204" s="32" t="s">
        <v>2549</v>
      </c>
      <c r="H204" s="41">
        <v>2.5</v>
      </c>
      <c r="I204">
        <v>26</v>
      </c>
      <c r="J204">
        <v>7</v>
      </c>
      <c r="O204" t="e">
        <f t="shared" si="4"/>
        <v>#VALUE!</v>
      </c>
    </row>
    <row r="205" spans="1:15" x14ac:dyDescent="0.2">
      <c r="A205">
        <v>204</v>
      </c>
      <c r="B205" t="s">
        <v>41</v>
      </c>
      <c r="C205" t="s">
        <v>2676</v>
      </c>
      <c r="D205" s="39" t="s">
        <v>2677</v>
      </c>
      <c r="E205" s="32">
        <v>5</v>
      </c>
      <c r="F205" s="32">
        <v>12</v>
      </c>
      <c r="G205" s="32">
        <v>1856</v>
      </c>
      <c r="H205">
        <v>4</v>
      </c>
      <c r="I205">
        <v>26</v>
      </c>
      <c r="J205">
        <v>7</v>
      </c>
      <c r="O205" t="b">
        <f t="shared" si="4"/>
        <v>1</v>
      </c>
    </row>
    <row r="206" spans="1:15" x14ac:dyDescent="0.2">
      <c r="A206">
        <v>205</v>
      </c>
      <c r="B206" t="s">
        <v>2205</v>
      </c>
      <c r="C206" t="s">
        <v>2206</v>
      </c>
      <c r="D206" s="39" t="s">
        <v>2678</v>
      </c>
      <c r="E206" s="32">
        <v>17</v>
      </c>
      <c r="F206" s="32">
        <v>3</v>
      </c>
      <c r="G206" s="32">
        <v>1877</v>
      </c>
      <c r="H206">
        <v>81</v>
      </c>
      <c r="I206">
        <v>27</v>
      </c>
      <c r="J206">
        <v>7</v>
      </c>
      <c r="O206" t="b">
        <f t="shared" si="4"/>
        <v>1</v>
      </c>
    </row>
    <row r="207" spans="1:15" x14ac:dyDescent="0.2">
      <c r="A207">
        <v>206</v>
      </c>
      <c r="B207" t="s">
        <v>156</v>
      </c>
      <c r="C207" t="s">
        <v>2357</v>
      </c>
      <c r="D207" s="39">
        <v>14160</v>
      </c>
      <c r="E207" s="32">
        <v>7</v>
      </c>
      <c r="F207" s="32">
        <v>10</v>
      </c>
      <c r="G207" s="32">
        <v>1938</v>
      </c>
      <c r="H207">
        <v>69</v>
      </c>
      <c r="I207">
        <v>28</v>
      </c>
      <c r="J207">
        <v>7</v>
      </c>
      <c r="O207" t="b">
        <f t="shared" si="4"/>
        <v>1</v>
      </c>
    </row>
    <row r="208" spans="1:15" x14ac:dyDescent="0.2">
      <c r="A208">
        <v>207</v>
      </c>
      <c r="B208" t="s">
        <v>156</v>
      </c>
      <c r="C208" t="s">
        <v>338</v>
      </c>
      <c r="D208" s="39">
        <v>19704</v>
      </c>
      <c r="E208" s="32">
        <v>11</v>
      </c>
      <c r="F208" s="32">
        <v>12</v>
      </c>
      <c r="G208" s="32">
        <v>1953</v>
      </c>
      <c r="H208">
        <v>84</v>
      </c>
      <c r="I208">
        <v>28</v>
      </c>
      <c r="J208">
        <v>7</v>
      </c>
      <c r="O208" t="b">
        <f t="shared" si="4"/>
        <v>1</v>
      </c>
    </row>
    <row r="209" spans="1:15" x14ac:dyDescent="0.2">
      <c r="A209">
        <v>208</v>
      </c>
      <c r="B209" t="s">
        <v>170</v>
      </c>
      <c r="C209" t="s">
        <v>46</v>
      </c>
      <c r="D209" s="39">
        <v>15031</v>
      </c>
      <c r="E209" s="32">
        <v>24</v>
      </c>
      <c r="F209" s="32">
        <v>2</v>
      </c>
      <c r="G209" s="32">
        <v>1941</v>
      </c>
      <c r="H209">
        <v>75</v>
      </c>
      <c r="I209">
        <v>29</v>
      </c>
      <c r="J209">
        <v>7</v>
      </c>
      <c r="O209" t="b">
        <f t="shared" si="4"/>
        <v>1</v>
      </c>
    </row>
    <row r="210" spans="1:15" x14ac:dyDescent="0.2">
      <c r="A210">
        <v>209</v>
      </c>
      <c r="B210" t="s">
        <v>170</v>
      </c>
      <c r="C210" t="s">
        <v>50</v>
      </c>
      <c r="D210" s="39">
        <v>15707</v>
      </c>
      <c r="E210" s="32">
        <v>1</v>
      </c>
      <c r="F210" s="32">
        <v>1</v>
      </c>
      <c r="G210" s="32">
        <v>1943</v>
      </c>
      <c r="H210">
        <v>77</v>
      </c>
      <c r="I210">
        <v>29</v>
      </c>
      <c r="J210">
        <v>7</v>
      </c>
      <c r="O210" t="b">
        <f t="shared" si="4"/>
        <v>1</v>
      </c>
    </row>
    <row r="211" spans="1:15" x14ac:dyDescent="0.2">
      <c r="A211">
        <v>210</v>
      </c>
      <c r="B211" t="s">
        <v>202</v>
      </c>
      <c r="C211" t="s">
        <v>736</v>
      </c>
      <c r="D211" s="39">
        <v>10016</v>
      </c>
      <c r="E211" s="32">
        <v>3</v>
      </c>
      <c r="F211" s="32">
        <v>6</v>
      </c>
      <c r="G211" s="32">
        <v>1927</v>
      </c>
      <c r="H211">
        <v>71</v>
      </c>
      <c r="I211">
        <v>30</v>
      </c>
      <c r="J211">
        <v>7</v>
      </c>
      <c r="O211" t="b">
        <f t="shared" si="4"/>
        <v>1</v>
      </c>
    </row>
    <row r="212" spans="1:15" x14ac:dyDescent="0.2">
      <c r="A212">
        <v>211</v>
      </c>
      <c r="B212" t="s">
        <v>2679</v>
      </c>
      <c r="C212" t="s">
        <v>60</v>
      </c>
      <c r="D212" s="39" t="s">
        <v>2680</v>
      </c>
      <c r="E212" s="32">
        <v>20</v>
      </c>
      <c r="F212" s="32">
        <v>8</v>
      </c>
      <c r="G212" s="32">
        <v>1887</v>
      </c>
      <c r="H212">
        <v>34</v>
      </c>
      <c r="I212">
        <v>31</v>
      </c>
      <c r="J212">
        <v>7</v>
      </c>
      <c r="O212" t="b">
        <f t="shared" si="4"/>
        <v>1</v>
      </c>
    </row>
    <row r="213" spans="1:15" x14ac:dyDescent="0.2">
      <c r="A213">
        <v>212</v>
      </c>
      <c r="B213" t="s">
        <v>156</v>
      </c>
      <c r="C213" t="s">
        <v>60</v>
      </c>
      <c r="D213" s="39" t="s">
        <v>2681</v>
      </c>
      <c r="E213" s="32">
        <v>5</v>
      </c>
      <c r="F213" s="32">
        <v>7</v>
      </c>
      <c r="G213" s="32">
        <v>1867</v>
      </c>
      <c r="H213">
        <v>40</v>
      </c>
      <c r="I213">
        <v>32</v>
      </c>
      <c r="J213">
        <v>7</v>
      </c>
      <c r="O213" t="b">
        <f t="shared" si="4"/>
        <v>1</v>
      </c>
    </row>
    <row r="214" spans="1:15" x14ac:dyDescent="0.2">
      <c r="A214">
        <v>213</v>
      </c>
      <c r="B214" t="s">
        <v>156</v>
      </c>
      <c r="C214" t="s">
        <v>326</v>
      </c>
      <c r="D214" s="39" t="s">
        <v>2682</v>
      </c>
      <c r="E214" s="32" t="s">
        <v>2549</v>
      </c>
      <c r="F214" s="32" t="s">
        <v>2549</v>
      </c>
      <c r="G214" s="32">
        <v>1865</v>
      </c>
      <c r="H214">
        <v>0</v>
      </c>
      <c r="I214">
        <v>32</v>
      </c>
      <c r="J214">
        <v>7</v>
      </c>
      <c r="K214" t="s">
        <v>2683</v>
      </c>
      <c r="O214" t="e">
        <f t="shared" si="4"/>
        <v>#VALUE!</v>
      </c>
    </row>
    <row r="215" spans="1:15" x14ac:dyDescent="0.2">
      <c r="A215">
        <v>214</v>
      </c>
      <c r="B215" t="s">
        <v>156</v>
      </c>
      <c r="C215" t="s">
        <v>111</v>
      </c>
      <c r="D215" s="39" t="s">
        <v>2684</v>
      </c>
      <c r="E215" s="32">
        <v>26</v>
      </c>
      <c r="F215" s="32">
        <v>6</v>
      </c>
      <c r="G215" s="32">
        <v>1875</v>
      </c>
      <c r="H215">
        <v>67</v>
      </c>
      <c r="I215">
        <v>33</v>
      </c>
      <c r="J215">
        <v>7</v>
      </c>
      <c r="O215" t="b">
        <f t="shared" si="4"/>
        <v>1</v>
      </c>
    </row>
    <row r="216" spans="1:15" x14ac:dyDescent="0.2">
      <c r="A216">
        <v>215</v>
      </c>
      <c r="B216" t="s">
        <v>156</v>
      </c>
      <c r="C216" t="s">
        <v>1491</v>
      </c>
      <c r="D216" s="39">
        <v>12518</v>
      </c>
      <c r="E216" s="32">
        <v>9</v>
      </c>
      <c r="F216" s="32">
        <v>4</v>
      </c>
      <c r="G216" s="32">
        <v>1934</v>
      </c>
      <c r="H216">
        <v>67</v>
      </c>
      <c r="I216">
        <v>34</v>
      </c>
      <c r="J216">
        <v>7</v>
      </c>
      <c r="O216" t="b">
        <f t="shared" si="4"/>
        <v>1</v>
      </c>
    </row>
    <row r="217" spans="1:15" x14ac:dyDescent="0.2">
      <c r="A217">
        <v>216</v>
      </c>
      <c r="B217" t="s">
        <v>156</v>
      </c>
      <c r="C217" t="s">
        <v>60</v>
      </c>
      <c r="D217" s="39" t="s">
        <v>2685</v>
      </c>
      <c r="E217" s="32">
        <v>13</v>
      </c>
      <c r="F217" s="32">
        <v>3</v>
      </c>
      <c r="G217" s="32">
        <v>1869</v>
      </c>
      <c r="H217">
        <v>75</v>
      </c>
      <c r="I217">
        <v>35</v>
      </c>
      <c r="J217">
        <v>7</v>
      </c>
      <c r="O217" t="b">
        <f t="shared" si="4"/>
        <v>1</v>
      </c>
    </row>
    <row r="218" spans="1:15" x14ac:dyDescent="0.2">
      <c r="A218">
        <v>217</v>
      </c>
      <c r="B218" t="s">
        <v>156</v>
      </c>
      <c r="C218" t="s">
        <v>201</v>
      </c>
      <c r="D218" s="39" t="s">
        <v>2686</v>
      </c>
      <c r="E218" s="32">
        <v>12</v>
      </c>
      <c r="F218" s="32">
        <v>7</v>
      </c>
      <c r="G218" s="32">
        <v>1860</v>
      </c>
      <c r="H218">
        <v>75</v>
      </c>
      <c r="I218">
        <v>35</v>
      </c>
      <c r="J218">
        <v>7</v>
      </c>
      <c r="O218" t="b">
        <f t="shared" si="4"/>
        <v>1</v>
      </c>
    </row>
    <row r="219" spans="1:15" x14ac:dyDescent="0.2">
      <c r="A219">
        <v>218</v>
      </c>
      <c r="B219" t="s">
        <v>156</v>
      </c>
      <c r="C219" t="s">
        <v>167</v>
      </c>
      <c r="D219" s="39" t="s">
        <v>2687</v>
      </c>
      <c r="E219" s="32">
        <v>1</v>
      </c>
      <c r="F219" s="32">
        <v>9</v>
      </c>
      <c r="G219" s="32">
        <v>1875</v>
      </c>
      <c r="H219">
        <v>38</v>
      </c>
      <c r="I219">
        <v>36</v>
      </c>
      <c r="J219">
        <v>7</v>
      </c>
      <c r="O219" t="b">
        <f t="shared" si="4"/>
        <v>1</v>
      </c>
    </row>
    <row r="220" spans="1:15" x14ac:dyDescent="0.2">
      <c r="A220">
        <v>219</v>
      </c>
      <c r="B220" t="s">
        <v>330</v>
      </c>
      <c r="C220" t="s">
        <v>123</v>
      </c>
      <c r="D220" s="39">
        <v>8418</v>
      </c>
      <c r="E220" s="32">
        <v>17</v>
      </c>
      <c r="F220" s="32">
        <v>1</v>
      </c>
      <c r="G220" s="32">
        <v>1923</v>
      </c>
      <c r="H220">
        <v>81</v>
      </c>
      <c r="I220">
        <v>37</v>
      </c>
      <c r="J220">
        <v>7</v>
      </c>
      <c r="O220" t="b">
        <f t="shared" si="4"/>
        <v>1</v>
      </c>
    </row>
    <row r="221" spans="1:15" x14ac:dyDescent="0.2">
      <c r="A221">
        <v>220</v>
      </c>
      <c r="B221" t="s">
        <v>330</v>
      </c>
      <c r="C221" t="s">
        <v>44</v>
      </c>
      <c r="D221" s="39">
        <v>9594</v>
      </c>
      <c r="E221" s="32">
        <v>7</v>
      </c>
      <c r="F221" s="32">
        <v>4</v>
      </c>
      <c r="G221" s="32">
        <v>1926</v>
      </c>
      <c r="H221">
        <v>27</v>
      </c>
      <c r="I221">
        <v>38</v>
      </c>
      <c r="J221">
        <v>7</v>
      </c>
      <c r="O221" t="b">
        <f t="shared" si="4"/>
        <v>1</v>
      </c>
    </row>
    <row r="222" spans="1:15" x14ac:dyDescent="0.2">
      <c r="A222">
        <v>221</v>
      </c>
      <c r="B222" t="s">
        <v>100</v>
      </c>
      <c r="C222" t="s">
        <v>201</v>
      </c>
      <c r="D222" s="39">
        <v>1535</v>
      </c>
      <c r="E222" s="32">
        <v>14</v>
      </c>
      <c r="F222" s="32">
        <v>3</v>
      </c>
      <c r="G222" s="32">
        <v>1904</v>
      </c>
      <c r="H222">
        <v>51</v>
      </c>
      <c r="I222">
        <v>40</v>
      </c>
      <c r="J222">
        <v>7</v>
      </c>
      <c r="O222" t="b">
        <f t="shared" si="4"/>
        <v>1</v>
      </c>
    </row>
    <row r="223" spans="1:15" x14ac:dyDescent="0.2">
      <c r="A223">
        <v>222</v>
      </c>
      <c r="B223" t="s">
        <v>100</v>
      </c>
      <c r="C223" t="s">
        <v>2688</v>
      </c>
      <c r="D223" s="39">
        <v>912</v>
      </c>
      <c r="E223" s="32">
        <v>30</v>
      </c>
      <c r="F223" s="32">
        <v>6</v>
      </c>
      <c r="G223" s="32">
        <v>1902</v>
      </c>
      <c r="H223">
        <v>57</v>
      </c>
      <c r="I223">
        <v>41</v>
      </c>
      <c r="J223">
        <v>7</v>
      </c>
      <c r="O223" t="b">
        <f t="shared" si="4"/>
        <v>1</v>
      </c>
    </row>
    <row r="224" spans="1:15" x14ac:dyDescent="0.2">
      <c r="A224">
        <v>223</v>
      </c>
      <c r="B224" t="s">
        <v>204</v>
      </c>
      <c r="C224" t="s">
        <v>169</v>
      </c>
      <c r="D224" s="39" t="s">
        <v>2689</v>
      </c>
      <c r="E224" s="32">
        <v>6</v>
      </c>
      <c r="F224" s="32">
        <v>7</v>
      </c>
      <c r="G224" s="32">
        <v>1896</v>
      </c>
      <c r="H224">
        <v>70</v>
      </c>
      <c r="I224">
        <v>42</v>
      </c>
      <c r="J224">
        <v>7</v>
      </c>
      <c r="K224" t="s">
        <v>2637</v>
      </c>
      <c r="O224" t="b">
        <f t="shared" si="4"/>
        <v>1</v>
      </c>
    </row>
    <row r="225" spans="1:15" x14ac:dyDescent="0.2">
      <c r="A225">
        <v>224</v>
      </c>
      <c r="B225" t="s">
        <v>204</v>
      </c>
      <c r="C225" t="s">
        <v>71</v>
      </c>
      <c r="D225" s="39">
        <v>1250</v>
      </c>
      <c r="E225" s="32">
        <v>3</v>
      </c>
      <c r="F225" s="32">
        <v>6</v>
      </c>
      <c r="G225" s="32">
        <v>1903</v>
      </c>
      <c r="H225">
        <v>80</v>
      </c>
      <c r="I225">
        <v>42</v>
      </c>
      <c r="J225">
        <v>7</v>
      </c>
      <c r="K225" t="s">
        <v>2637</v>
      </c>
      <c r="O225" t="b">
        <f t="shared" si="4"/>
        <v>1</v>
      </c>
    </row>
    <row r="226" spans="1:15" x14ac:dyDescent="0.2">
      <c r="A226">
        <v>225</v>
      </c>
      <c r="B226" t="s">
        <v>204</v>
      </c>
      <c r="C226" t="s">
        <v>335</v>
      </c>
      <c r="D226" s="39" t="s">
        <v>2690</v>
      </c>
      <c r="E226" s="32">
        <v>25</v>
      </c>
      <c r="F226" s="32">
        <v>7</v>
      </c>
      <c r="G226" s="32">
        <v>1876</v>
      </c>
      <c r="H226">
        <v>16</v>
      </c>
      <c r="I226">
        <v>42</v>
      </c>
      <c r="J226">
        <v>7</v>
      </c>
      <c r="O226" t="b">
        <f t="shared" si="4"/>
        <v>1</v>
      </c>
    </row>
    <row r="227" spans="1:15" x14ac:dyDescent="0.2">
      <c r="A227">
        <v>226</v>
      </c>
      <c r="B227" t="s">
        <v>100</v>
      </c>
      <c r="C227" t="s">
        <v>1511</v>
      </c>
      <c r="D227" s="39">
        <v>11634</v>
      </c>
      <c r="E227" s="32">
        <v>7</v>
      </c>
      <c r="F227" s="32">
        <v>11</v>
      </c>
      <c r="G227" s="32">
        <v>1931</v>
      </c>
      <c r="H227">
        <v>47</v>
      </c>
      <c r="I227">
        <v>43</v>
      </c>
      <c r="J227">
        <v>7</v>
      </c>
      <c r="O227" t="b">
        <f t="shared" si="4"/>
        <v>1</v>
      </c>
    </row>
    <row r="228" spans="1:15" x14ac:dyDescent="0.2">
      <c r="A228">
        <v>227</v>
      </c>
      <c r="B228" t="s">
        <v>161</v>
      </c>
      <c r="C228" t="s">
        <v>44</v>
      </c>
      <c r="D228" s="39" t="s">
        <v>2691</v>
      </c>
      <c r="E228" s="32">
        <v>13</v>
      </c>
      <c r="F228" s="32">
        <v>1</v>
      </c>
      <c r="G228" s="32">
        <v>1864</v>
      </c>
      <c r="H228">
        <v>77</v>
      </c>
      <c r="I228">
        <v>44</v>
      </c>
      <c r="J228">
        <v>7</v>
      </c>
      <c r="O228" t="b">
        <f t="shared" si="4"/>
        <v>1</v>
      </c>
    </row>
    <row r="229" spans="1:15" x14ac:dyDescent="0.2">
      <c r="A229">
        <v>228</v>
      </c>
      <c r="B229" t="s">
        <v>161</v>
      </c>
      <c r="C229" t="s">
        <v>57</v>
      </c>
      <c r="D229" s="39" t="s">
        <v>2692</v>
      </c>
      <c r="E229" s="32">
        <v>29</v>
      </c>
      <c r="F229" s="32">
        <v>11</v>
      </c>
      <c r="G229" s="32">
        <v>1879</v>
      </c>
      <c r="H229">
        <v>70</v>
      </c>
      <c r="I229">
        <v>44</v>
      </c>
      <c r="J229">
        <v>7</v>
      </c>
      <c r="O229" t="b">
        <f t="shared" si="4"/>
        <v>1</v>
      </c>
    </row>
    <row r="230" spans="1:15" x14ac:dyDescent="0.2">
      <c r="A230">
        <v>229</v>
      </c>
      <c r="B230" t="s">
        <v>334</v>
      </c>
      <c r="C230" t="s">
        <v>276</v>
      </c>
      <c r="D230" s="39" t="s">
        <v>2693</v>
      </c>
      <c r="E230" s="32">
        <v>26</v>
      </c>
      <c r="F230" s="32">
        <v>12</v>
      </c>
      <c r="G230" s="32">
        <v>1881</v>
      </c>
      <c r="H230">
        <v>26</v>
      </c>
      <c r="I230">
        <v>45</v>
      </c>
      <c r="J230">
        <v>7</v>
      </c>
      <c r="O230" t="b">
        <f t="shared" si="4"/>
        <v>1</v>
      </c>
    </row>
    <row r="231" spans="1:15" x14ac:dyDescent="0.2">
      <c r="A231">
        <v>230</v>
      </c>
      <c r="B231" t="s">
        <v>161</v>
      </c>
      <c r="C231" t="s">
        <v>888</v>
      </c>
      <c r="D231" s="39">
        <v>13926</v>
      </c>
      <c r="E231" s="32">
        <v>15</v>
      </c>
      <c r="F231" s="32">
        <v>2</v>
      </c>
      <c r="G231" s="32">
        <v>1938</v>
      </c>
      <c r="H231">
        <v>83</v>
      </c>
      <c r="I231">
        <v>46</v>
      </c>
      <c r="J231">
        <v>7</v>
      </c>
      <c r="O231" t="b">
        <f t="shared" si="4"/>
        <v>1</v>
      </c>
    </row>
    <row r="232" spans="1:15" x14ac:dyDescent="0.2">
      <c r="A232">
        <v>231</v>
      </c>
      <c r="B232" t="s">
        <v>161</v>
      </c>
      <c r="C232" t="s">
        <v>101</v>
      </c>
      <c r="D232" s="39" t="s">
        <v>2694</v>
      </c>
      <c r="E232" s="32">
        <v>13</v>
      </c>
      <c r="F232" s="32">
        <v>3</v>
      </c>
      <c r="G232" s="32">
        <v>1883</v>
      </c>
      <c r="H232">
        <v>61</v>
      </c>
      <c r="I232">
        <v>47</v>
      </c>
      <c r="J232">
        <v>7</v>
      </c>
      <c r="O232" t="b">
        <f t="shared" si="4"/>
        <v>1</v>
      </c>
    </row>
    <row r="233" spans="1:15" x14ac:dyDescent="0.2">
      <c r="A233">
        <v>232</v>
      </c>
      <c r="B233" t="s">
        <v>161</v>
      </c>
      <c r="C233" t="s">
        <v>338</v>
      </c>
      <c r="D233" s="39">
        <v>1446</v>
      </c>
      <c r="E233" s="32">
        <v>16</v>
      </c>
      <c r="F233" s="32">
        <v>12</v>
      </c>
      <c r="G233" s="32">
        <v>1903</v>
      </c>
      <c r="H233">
        <v>80</v>
      </c>
      <c r="I233">
        <v>48</v>
      </c>
      <c r="J233">
        <v>7</v>
      </c>
      <c r="O233" t="b">
        <f t="shared" si="4"/>
        <v>1</v>
      </c>
    </row>
    <row r="234" spans="1:15" x14ac:dyDescent="0.2">
      <c r="A234">
        <v>233</v>
      </c>
      <c r="B234" t="s">
        <v>66</v>
      </c>
      <c r="C234" t="s">
        <v>463</v>
      </c>
      <c r="D234" s="39">
        <v>18469</v>
      </c>
      <c r="E234" s="32">
        <v>25</v>
      </c>
      <c r="F234" s="32">
        <v>7</v>
      </c>
      <c r="G234" s="32">
        <v>1950</v>
      </c>
      <c r="H234">
        <v>80</v>
      </c>
      <c r="I234">
        <v>49</v>
      </c>
      <c r="J234">
        <v>7</v>
      </c>
      <c r="O234" t="b">
        <f t="shared" si="4"/>
        <v>1</v>
      </c>
    </row>
    <row r="235" spans="1:15" x14ac:dyDescent="0.2">
      <c r="A235">
        <v>234</v>
      </c>
      <c r="B235" t="s">
        <v>66</v>
      </c>
      <c r="C235" t="s">
        <v>55</v>
      </c>
      <c r="D235" s="39">
        <v>19086</v>
      </c>
      <c r="E235" s="32">
        <v>2</v>
      </c>
      <c r="F235" s="32">
        <v>4</v>
      </c>
      <c r="G235" s="32">
        <v>1952</v>
      </c>
      <c r="H235">
        <v>76</v>
      </c>
      <c r="I235">
        <v>49</v>
      </c>
      <c r="J235">
        <v>7</v>
      </c>
      <c r="O235" t="b">
        <f t="shared" si="4"/>
        <v>1</v>
      </c>
    </row>
    <row r="236" spans="1:15" x14ac:dyDescent="0.2">
      <c r="A236">
        <v>235</v>
      </c>
      <c r="B236" t="s">
        <v>2495</v>
      </c>
      <c r="C236" t="s">
        <v>1580</v>
      </c>
      <c r="D236" s="39">
        <v>37101</v>
      </c>
      <c r="E236" s="32">
        <v>29</v>
      </c>
      <c r="F236" s="32">
        <v>7</v>
      </c>
      <c r="G236" s="32">
        <v>2001</v>
      </c>
      <c r="H236">
        <v>92</v>
      </c>
      <c r="I236">
        <v>49</v>
      </c>
      <c r="J236">
        <v>7</v>
      </c>
      <c r="O236" t="b">
        <f t="shared" si="4"/>
        <v>1</v>
      </c>
    </row>
    <row r="237" spans="1:15" x14ac:dyDescent="0.2">
      <c r="A237">
        <v>236</v>
      </c>
      <c r="B237" t="s">
        <v>2495</v>
      </c>
      <c r="C237" t="s">
        <v>2695</v>
      </c>
      <c r="D237" s="39">
        <v>25390</v>
      </c>
      <c r="E237" s="32">
        <v>6</v>
      </c>
      <c r="F237" s="32">
        <v>7</v>
      </c>
      <c r="G237" s="32">
        <v>1969</v>
      </c>
      <c r="H237">
        <v>65</v>
      </c>
      <c r="I237">
        <v>49</v>
      </c>
      <c r="J237">
        <v>7</v>
      </c>
      <c r="K237" t="s">
        <v>2696</v>
      </c>
      <c r="O237" t="b">
        <f t="shared" si="4"/>
        <v>1</v>
      </c>
    </row>
    <row r="238" spans="1:15" x14ac:dyDescent="0.2">
      <c r="A238">
        <v>237</v>
      </c>
      <c r="B238" t="s">
        <v>81</v>
      </c>
      <c r="C238" t="s">
        <v>44</v>
      </c>
      <c r="D238" s="39" t="s">
        <v>2697</v>
      </c>
      <c r="E238" s="32">
        <v>22</v>
      </c>
      <c r="F238" s="32">
        <v>1</v>
      </c>
      <c r="G238" s="32">
        <v>1883</v>
      </c>
      <c r="H238">
        <v>82</v>
      </c>
      <c r="I238">
        <v>51</v>
      </c>
      <c r="J238">
        <v>7</v>
      </c>
      <c r="O238" t="b">
        <f t="shared" si="4"/>
        <v>1</v>
      </c>
    </row>
    <row r="239" spans="1:15" x14ac:dyDescent="0.2">
      <c r="A239">
        <v>238</v>
      </c>
      <c r="B239" t="s">
        <v>81</v>
      </c>
      <c r="C239" t="s">
        <v>57</v>
      </c>
      <c r="D239" s="39" t="s">
        <v>2698</v>
      </c>
      <c r="E239" s="32">
        <v>24</v>
      </c>
      <c r="F239" s="32">
        <v>4</v>
      </c>
      <c r="G239" s="32">
        <v>1889</v>
      </c>
      <c r="H239">
        <v>87</v>
      </c>
      <c r="I239">
        <v>51</v>
      </c>
      <c r="J239">
        <v>7</v>
      </c>
      <c r="O239" t="b">
        <f t="shared" si="4"/>
        <v>1</v>
      </c>
    </row>
    <row r="240" spans="1:15" x14ac:dyDescent="0.2">
      <c r="A240">
        <v>239</v>
      </c>
      <c r="B240" t="s">
        <v>81</v>
      </c>
      <c r="C240" t="s">
        <v>60</v>
      </c>
      <c r="D240" s="39" t="s">
        <v>2699</v>
      </c>
      <c r="E240" s="32">
        <v>10</v>
      </c>
      <c r="F240" s="32">
        <v>5</v>
      </c>
      <c r="G240" s="32">
        <v>1809</v>
      </c>
      <c r="H240">
        <v>14</v>
      </c>
      <c r="I240">
        <v>52</v>
      </c>
      <c r="J240">
        <v>7</v>
      </c>
      <c r="K240" t="s">
        <v>2700</v>
      </c>
      <c r="O240" t="b">
        <f t="shared" si="4"/>
        <v>1</v>
      </c>
    </row>
    <row r="241" spans="1:15" x14ac:dyDescent="0.2">
      <c r="A241">
        <v>240</v>
      </c>
      <c r="B241" t="s">
        <v>81</v>
      </c>
      <c r="C241" t="s">
        <v>2701</v>
      </c>
      <c r="D241" s="39" t="s">
        <v>2702</v>
      </c>
      <c r="E241" s="32">
        <v>26</v>
      </c>
      <c r="F241" s="32">
        <v>2</v>
      </c>
      <c r="G241" s="32">
        <v>1881</v>
      </c>
      <c r="H241">
        <v>2</v>
      </c>
      <c r="I241">
        <v>53</v>
      </c>
      <c r="J241">
        <v>7</v>
      </c>
      <c r="O241" t="b">
        <f t="shared" si="4"/>
        <v>1</v>
      </c>
    </row>
    <row r="242" spans="1:15" x14ac:dyDescent="0.2">
      <c r="A242">
        <v>241</v>
      </c>
      <c r="B242" t="s">
        <v>81</v>
      </c>
      <c r="C242" t="s">
        <v>192</v>
      </c>
      <c r="D242" s="39">
        <v>3299</v>
      </c>
      <c r="E242" s="32">
        <v>11</v>
      </c>
      <c r="F242" s="32">
        <v>1</v>
      </c>
      <c r="G242" s="32">
        <v>1909</v>
      </c>
      <c r="H242">
        <v>37</v>
      </c>
      <c r="I242">
        <v>54</v>
      </c>
      <c r="J242">
        <v>7</v>
      </c>
      <c r="O242" t="b">
        <f t="shared" si="4"/>
        <v>1</v>
      </c>
    </row>
    <row r="243" spans="1:15" x14ac:dyDescent="0.2">
      <c r="A243">
        <v>242</v>
      </c>
      <c r="B243" t="s">
        <v>43</v>
      </c>
      <c r="C243" t="s">
        <v>635</v>
      </c>
      <c r="D243" s="39" t="s">
        <v>2703</v>
      </c>
      <c r="E243" s="32">
        <v>16</v>
      </c>
      <c r="F243" s="32">
        <v>1</v>
      </c>
      <c r="G243" s="32">
        <v>1893</v>
      </c>
      <c r="H243">
        <v>44</v>
      </c>
      <c r="I243">
        <v>55</v>
      </c>
      <c r="J243">
        <v>7</v>
      </c>
      <c r="O243" t="b">
        <f t="shared" si="4"/>
        <v>1</v>
      </c>
    </row>
    <row r="244" spans="1:15" x14ac:dyDescent="0.2">
      <c r="A244">
        <v>243</v>
      </c>
      <c r="B244" t="s">
        <v>43</v>
      </c>
      <c r="C244" t="s">
        <v>77</v>
      </c>
      <c r="D244" s="39">
        <v>8799</v>
      </c>
      <c r="E244" s="32">
        <v>2</v>
      </c>
      <c r="F244" s="32">
        <v>2</v>
      </c>
      <c r="G244" s="32">
        <v>1924</v>
      </c>
      <c r="H244">
        <v>78</v>
      </c>
      <c r="I244">
        <v>56</v>
      </c>
      <c r="J244">
        <v>7</v>
      </c>
      <c r="O244" t="b">
        <f t="shared" si="4"/>
        <v>1</v>
      </c>
    </row>
    <row r="245" spans="1:15" x14ac:dyDescent="0.2">
      <c r="A245">
        <v>244</v>
      </c>
      <c r="B245" t="s">
        <v>265</v>
      </c>
      <c r="C245" t="s">
        <v>471</v>
      </c>
      <c r="D245" s="39">
        <v>8153</v>
      </c>
      <c r="E245" s="32">
        <v>27</v>
      </c>
      <c r="F245" s="32">
        <v>4</v>
      </c>
      <c r="G245" s="32">
        <v>1922</v>
      </c>
      <c r="H245">
        <v>84</v>
      </c>
      <c r="I245">
        <v>57</v>
      </c>
      <c r="J245">
        <v>7</v>
      </c>
      <c r="O245" t="b">
        <f t="shared" si="4"/>
        <v>1</v>
      </c>
    </row>
    <row r="246" spans="1:15" x14ac:dyDescent="0.2">
      <c r="A246">
        <v>245</v>
      </c>
      <c r="B246" t="s">
        <v>265</v>
      </c>
      <c r="C246" t="s">
        <v>2676</v>
      </c>
      <c r="D246" s="39">
        <v>9098</v>
      </c>
      <c r="E246" s="32">
        <v>27</v>
      </c>
      <c r="F246" s="32">
        <v>11</v>
      </c>
      <c r="G246" s="32">
        <v>1924</v>
      </c>
      <c r="H246">
        <v>76</v>
      </c>
      <c r="I246">
        <v>58</v>
      </c>
      <c r="J246">
        <v>7</v>
      </c>
      <c r="O246" t="b">
        <f t="shared" si="4"/>
        <v>1</v>
      </c>
    </row>
    <row r="247" spans="1:15" x14ac:dyDescent="0.2">
      <c r="A247">
        <v>246</v>
      </c>
      <c r="B247" t="s">
        <v>265</v>
      </c>
      <c r="C247" t="s">
        <v>475</v>
      </c>
      <c r="D247" s="39">
        <v>2524</v>
      </c>
      <c r="E247" s="32">
        <v>28</v>
      </c>
      <c r="F247" s="32">
        <v>11</v>
      </c>
      <c r="G247" s="32">
        <v>1906</v>
      </c>
      <c r="H247">
        <v>16</v>
      </c>
      <c r="I247">
        <v>59</v>
      </c>
      <c r="J247">
        <v>7</v>
      </c>
      <c r="O247" t="b">
        <f t="shared" si="4"/>
        <v>1</v>
      </c>
    </row>
    <row r="248" spans="1:15" x14ac:dyDescent="0.2">
      <c r="A248">
        <v>247</v>
      </c>
      <c r="B248" t="s">
        <v>265</v>
      </c>
      <c r="C248" t="s">
        <v>474</v>
      </c>
      <c r="D248" s="39">
        <v>2370</v>
      </c>
      <c r="E248" s="32">
        <v>27</v>
      </c>
      <c r="F248" s="32">
        <v>6</v>
      </c>
      <c r="G248" s="32">
        <v>1906</v>
      </c>
      <c r="H248">
        <v>21</v>
      </c>
      <c r="I248">
        <v>60</v>
      </c>
      <c r="J248">
        <v>7</v>
      </c>
      <c r="O248" t="b">
        <f t="shared" si="4"/>
        <v>1</v>
      </c>
    </row>
    <row r="249" spans="1:15" x14ac:dyDescent="0.2">
      <c r="A249">
        <v>248</v>
      </c>
      <c r="B249" t="s">
        <v>202</v>
      </c>
      <c r="C249" t="s">
        <v>2538</v>
      </c>
      <c r="D249" s="39">
        <v>259</v>
      </c>
      <c r="E249" s="32">
        <v>15</v>
      </c>
      <c r="F249" s="32">
        <v>9</v>
      </c>
      <c r="G249" s="32">
        <v>1900</v>
      </c>
      <c r="H249">
        <v>50</v>
      </c>
      <c r="I249">
        <v>61</v>
      </c>
      <c r="J249">
        <v>7</v>
      </c>
      <c r="K249" t="s">
        <v>1999</v>
      </c>
      <c r="O249" t="b">
        <f t="shared" si="4"/>
        <v>1</v>
      </c>
    </row>
    <row r="250" spans="1:15" x14ac:dyDescent="0.2">
      <c r="A250">
        <v>249</v>
      </c>
      <c r="B250" t="s">
        <v>85</v>
      </c>
      <c r="C250" t="s">
        <v>336</v>
      </c>
      <c r="D250" s="39">
        <v>11383</v>
      </c>
      <c r="E250" s="32">
        <v>1</v>
      </c>
      <c r="F250" s="32">
        <v>3</v>
      </c>
      <c r="G250" s="32">
        <v>1931</v>
      </c>
      <c r="H250">
        <v>76</v>
      </c>
      <c r="I250">
        <v>64</v>
      </c>
      <c r="J250">
        <v>7</v>
      </c>
      <c r="O250" t="b">
        <f t="shared" si="4"/>
        <v>1</v>
      </c>
    </row>
    <row r="251" spans="1:15" x14ac:dyDescent="0.2">
      <c r="A251">
        <v>250</v>
      </c>
      <c r="B251" t="s">
        <v>85</v>
      </c>
      <c r="C251" t="s">
        <v>123</v>
      </c>
      <c r="D251" s="39">
        <v>20137</v>
      </c>
      <c r="E251" s="32">
        <v>17</v>
      </c>
      <c r="F251" s="32">
        <v>2</v>
      </c>
      <c r="G251" s="32">
        <v>1955</v>
      </c>
      <c r="H251">
        <v>88</v>
      </c>
      <c r="I251">
        <v>64</v>
      </c>
      <c r="J251">
        <v>7</v>
      </c>
      <c r="O251" t="b">
        <f t="shared" si="4"/>
        <v>1</v>
      </c>
    </row>
    <row r="252" spans="1:15" x14ac:dyDescent="0.2">
      <c r="A252">
        <v>251</v>
      </c>
      <c r="B252" t="s">
        <v>43</v>
      </c>
      <c r="C252" t="s">
        <v>44</v>
      </c>
      <c r="D252" s="39">
        <v>11535</v>
      </c>
      <c r="E252" s="32">
        <v>31</v>
      </c>
      <c r="F252" s="32">
        <v>7</v>
      </c>
      <c r="G252" s="32">
        <v>1931</v>
      </c>
      <c r="H252">
        <v>80</v>
      </c>
      <c r="I252">
        <v>65</v>
      </c>
      <c r="J252">
        <v>7</v>
      </c>
      <c r="O252" t="b">
        <f t="shared" si="4"/>
        <v>1</v>
      </c>
    </row>
    <row r="253" spans="1:15" x14ac:dyDescent="0.2">
      <c r="A253">
        <v>252</v>
      </c>
      <c r="B253" t="s">
        <v>2549</v>
      </c>
      <c r="C253" t="s">
        <v>2549</v>
      </c>
      <c r="D253" s="39" t="s">
        <v>2549</v>
      </c>
      <c r="E253" s="32" t="s">
        <v>2549</v>
      </c>
      <c r="F253" s="32" t="s">
        <v>2549</v>
      </c>
      <c r="G253" s="32" t="s">
        <v>2549</v>
      </c>
      <c r="H253" t="s">
        <v>2549</v>
      </c>
      <c r="I253">
        <v>66</v>
      </c>
      <c r="J253">
        <v>7</v>
      </c>
      <c r="K253" t="s">
        <v>2704</v>
      </c>
      <c r="O253" t="e">
        <f t="shared" si="4"/>
        <v>#VALUE!</v>
      </c>
    </row>
    <row r="254" spans="1:15" x14ac:dyDescent="0.2">
      <c r="A254">
        <v>253</v>
      </c>
      <c r="B254" t="s">
        <v>1997</v>
      </c>
      <c r="C254" t="s">
        <v>2705</v>
      </c>
      <c r="D254" s="39" t="s">
        <v>2706</v>
      </c>
      <c r="E254" s="32">
        <v>19</v>
      </c>
      <c r="F254" s="32">
        <v>5</v>
      </c>
      <c r="G254" s="32">
        <v>1828</v>
      </c>
      <c r="H254">
        <v>32</v>
      </c>
      <c r="I254">
        <v>67</v>
      </c>
      <c r="J254">
        <v>7</v>
      </c>
      <c r="O254" t="b">
        <f t="shared" si="4"/>
        <v>1</v>
      </c>
    </row>
    <row r="255" spans="1:15" x14ac:dyDescent="0.2">
      <c r="A255">
        <v>254</v>
      </c>
      <c r="B255" t="s">
        <v>1997</v>
      </c>
      <c r="C255" t="s">
        <v>2707</v>
      </c>
      <c r="D255" s="39" t="s">
        <v>2708</v>
      </c>
      <c r="E255" s="32">
        <v>11</v>
      </c>
      <c r="F255" s="32">
        <v>6</v>
      </c>
      <c r="G255" s="32">
        <v>1823</v>
      </c>
      <c r="H255">
        <v>66</v>
      </c>
      <c r="I255">
        <v>68</v>
      </c>
      <c r="J255">
        <v>7</v>
      </c>
      <c r="O255" t="b">
        <f t="shared" si="4"/>
        <v>1</v>
      </c>
    </row>
    <row r="256" spans="1:15" x14ac:dyDescent="0.2">
      <c r="A256">
        <v>255</v>
      </c>
      <c r="B256" t="s">
        <v>1997</v>
      </c>
      <c r="C256" t="s">
        <v>123</v>
      </c>
      <c r="D256" s="39" t="s">
        <v>2709</v>
      </c>
      <c r="E256" s="32">
        <v>23</v>
      </c>
      <c r="F256" s="32">
        <v>10</v>
      </c>
      <c r="G256" s="32">
        <v>1808</v>
      </c>
      <c r="H256">
        <v>54</v>
      </c>
      <c r="I256">
        <v>68</v>
      </c>
      <c r="J256">
        <v>7</v>
      </c>
      <c r="O256" t="b">
        <f t="shared" si="4"/>
        <v>1</v>
      </c>
    </row>
    <row r="257" spans="1:15" x14ac:dyDescent="0.2">
      <c r="A257">
        <v>256</v>
      </c>
      <c r="B257" t="s">
        <v>1997</v>
      </c>
      <c r="C257" t="s">
        <v>2710</v>
      </c>
      <c r="D257" s="39" t="s">
        <v>2549</v>
      </c>
      <c r="E257" s="32" t="s">
        <v>2549</v>
      </c>
      <c r="F257" s="32" t="s">
        <v>2549</v>
      </c>
      <c r="G257" s="32" t="s">
        <v>2549</v>
      </c>
      <c r="H257" t="s">
        <v>2549</v>
      </c>
      <c r="I257">
        <v>68</v>
      </c>
      <c r="J257">
        <v>7</v>
      </c>
      <c r="K257" t="s">
        <v>2683</v>
      </c>
      <c r="O257" t="e">
        <f t="shared" si="4"/>
        <v>#VALUE!</v>
      </c>
    </row>
    <row r="258" spans="1:15" x14ac:dyDescent="0.2">
      <c r="A258">
        <v>257</v>
      </c>
      <c r="B258" t="s">
        <v>102</v>
      </c>
      <c r="C258" t="s">
        <v>2711</v>
      </c>
      <c r="D258" s="39">
        <v>35257</v>
      </c>
      <c r="E258" s="32">
        <v>11</v>
      </c>
      <c r="F258" s="32">
        <v>7</v>
      </c>
      <c r="G258" s="32">
        <v>1996</v>
      </c>
      <c r="H258">
        <v>60</v>
      </c>
      <c r="I258">
        <v>205</v>
      </c>
      <c r="J258">
        <v>7</v>
      </c>
      <c r="O258" t="b">
        <f t="shared" si="4"/>
        <v>1</v>
      </c>
    </row>
    <row r="259" spans="1:15" x14ac:dyDescent="0.2">
      <c r="A259">
        <v>258</v>
      </c>
      <c r="B259" t="s">
        <v>43</v>
      </c>
      <c r="C259" t="s">
        <v>2712</v>
      </c>
      <c r="D259" s="39">
        <v>39278</v>
      </c>
      <c r="E259" s="32">
        <v>15</v>
      </c>
      <c r="F259" s="32">
        <v>7</v>
      </c>
      <c r="G259" s="32">
        <v>2007</v>
      </c>
      <c r="H259">
        <v>74</v>
      </c>
      <c r="I259">
        <v>56</v>
      </c>
      <c r="J259">
        <v>7</v>
      </c>
      <c r="K259" t="s">
        <v>2713</v>
      </c>
      <c r="O259" t="b">
        <f t="shared" si="4"/>
        <v>1</v>
      </c>
    </row>
    <row r="260" spans="1:15" x14ac:dyDescent="0.2">
      <c r="A260">
        <v>259</v>
      </c>
      <c r="B260" t="s">
        <v>43</v>
      </c>
      <c r="C260" t="s">
        <v>109</v>
      </c>
      <c r="D260" s="39">
        <v>40802</v>
      </c>
      <c r="E260" s="32">
        <v>16</v>
      </c>
      <c r="F260" s="32">
        <v>9</v>
      </c>
      <c r="G260" s="32">
        <v>2011</v>
      </c>
      <c r="H260">
        <v>84</v>
      </c>
      <c r="I260">
        <v>56</v>
      </c>
      <c r="J260">
        <v>7</v>
      </c>
      <c r="K260" t="s">
        <v>2713</v>
      </c>
      <c r="O260" t="b">
        <f t="shared" si="4"/>
        <v>1</v>
      </c>
    </row>
    <row r="261" spans="1:15" x14ac:dyDescent="0.2">
      <c r="A261">
        <v>260</v>
      </c>
      <c r="B261" t="s">
        <v>328</v>
      </c>
      <c r="C261" t="s">
        <v>65</v>
      </c>
      <c r="D261" s="39">
        <v>13950</v>
      </c>
      <c r="E261" s="32">
        <v>11</v>
      </c>
      <c r="F261" s="32">
        <v>3</v>
      </c>
      <c r="G261" s="32">
        <v>1938</v>
      </c>
      <c r="H261">
        <v>69</v>
      </c>
      <c r="I261">
        <v>1</v>
      </c>
      <c r="J261">
        <v>8</v>
      </c>
      <c r="O261" t="b">
        <f t="shared" si="4"/>
        <v>1</v>
      </c>
    </row>
    <row r="262" spans="1:15" x14ac:dyDescent="0.2">
      <c r="A262">
        <v>261</v>
      </c>
      <c r="B262" t="s">
        <v>328</v>
      </c>
      <c r="C262" t="s">
        <v>670</v>
      </c>
      <c r="D262" s="39">
        <v>15060</v>
      </c>
      <c r="E262" s="32">
        <v>25</v>
      </c>
      <c r="F262" s="32">
        <v>3</v>
      </c>
      <c r="G262" s="32">
        <v>1941</v>
      </c>
      <c r="H262">
        <v>65</v>
      </c>
      <c r="I262">
        <v>1</v>
      </c>
      <c r="J262">
        <v>8</v>
      </c>
      <c r="O262" t="b">
        <f t="shared" si="4"/>
        <v>1</v>
      </c>
    </row>
    <row r="263" spans="1:15" x14ac:dyDescent="0.2">
      <c r="A263">
        <v>262</v>
      </c>
      <c r="B263" t="s">
        <v>1951</v>
      </c>
      <c r="C263" t="s">
        <v>671</v>
      </c>
      <c r="D263" s="39">
        <v>17591</v>
      </c>
      <c r="E263" s="32">
        <v>28</v>
      </c>
      <c r="F263" s="32">
        <v>2</v>
      </c>
      <c r="G263" s="32">
        <v>1948</v>
      </c>
      <c r="H263">
        <v>20</v>
      </c>
      <c r="I263">
        <v>1</v>
      </c>
      <c r="J263">
        <v>8</v>
      </c>
      <c r="K263" t="s">
        <v>516</v>
      </c>
      <c r="O263" t="b">
        <f t="shared" si="4"/>
        <v>1</v>
      </c>
    </row>
    <row r="264" spans="1:15" x14ac:dyDescent="0.2">
      <c r="A264">
        <v>263</v>
      </c>
      <c r="B264" t="s">
        <v>1064</v>
      </c>
      <c r="C264" t="s">
        <v>1464</v>
      </c>
      <c r="D264" s="39" t="s">
        <v>2714</v>
      </c>
      <c r="E264" s="32">
        <v>1</v>
      </c>
      <c r="F264" s="32">
        <v>3</v>
      </c>
      <c r="G264" s="32">
        <v>1875</v>
      </c>
      <c r="H264">
        <v>22</v>
      </c>
      <c r="I264">
        <v>2</v>
      </c>
      <c r="J264">
        <v>8</v>
      </c>
      <c r="O264" t="b">
        <f t="shared" si="4"/>
        <v>1</v>
      </c>
    </row>
    <row r="265" spans="1:15" x14ac:dyDescent="0.2">
      <c r="A265">
        <v>264</v>
      </c>
      <c r="B265" t="s">
        <v>283</v>
      </c>
      <c r="C265" t="s">
        <v>50</v>
      </c>
      <c r="D265" s="39" t="s">
        <v>2715</v>
      </c>
      <c r="E265" s="32">
        <v>31</v>
      </c>
      <c r="F265" s="32">
        <v>7</v>
      </c>
      <c r="G265" s="32">
        <v>1890</v>
      </c>
      <c r="H265">
        <v>72</v>
      </c>
      <c r="I265">
        <v>3</v>
      </c>
      <c r="J265">
        <v>8</v>
      </c>
      <c r="O265" t="b">
        <f t="shared" ref="O265:O321" si="5">IF(ISTEXT(D265),AND(VALUE(LEFT(D265,4))=G265,VALUE(MID(D265,6,2))=F265,VALUE(RIGHT(D265,2))=E265),DATEVALUE(E265&amp;"/"&amp;F265&amp;"/"&amp;G265)=D265)</f>
        <v>1</v>
      </c>
    </row>
    <row r="266" spans="1:15" x14ac:dyDescent="0.2">
      <c r="A266">
        <v>265</v>
      </c>
      <c r="B266" t="s">
        <v>283</v>
      </c>
      <c r="C266" t="s">
        <v>57</v>
      </c>
      <c r="D266" s="39" t="s">
        <v>2716</v>
      </c>
      <c r="E266" s="32">
        <v>21</v>
      </c>
      <c r="F266" s="32">
        <v>10</v>
      </c>
      <c r="G266" s="32">
        <v>1898</v>
      </c>
      <c r="H266">
        <v>74</v>
      </c>
      <c r="I266">
        <v>4</v>
      </c>
      <c r="J266">
        <v>8</v>
      </c>
      <c r="O266" t="b">
        <f t="shared" si="5"/>
        <v>1</v>
      </c>
    </row>
    <row r="267" spans="1:15" x14ac:dyDescent="0.2">
      <c r="A267">
        <v>266</v>
      </c>
      <c r="B267" t="s">
        <v>283</v>
      </c>
      <c r="C267" t="s">
        <v>65</v>
      </c>
      <c r="D267" s="39" t="s">
        <v>2717</v>
      </c>
      <c r="E267" s="32">
        <v>4</v>
      </c>
      <c r="F267" s="32">
        <v>6</v>
      </c>
      <c r="G267" s="32">
        <v>1891</v>
      </c>
      <c r="H267">
        <v>41</v>
      </c>
      <c r="I267">
        <v>5</v>
      </c>
      <c r="J267">
        <v>8</v>
      </c>
      <c r="O267" t="b">
        <f t="shared" si="5"/>
        <v>1</v>
      </c>
    </row>
    <row r="268" spans="1:15" x14ac:dyDescent="0.2">
      <c r="A268">
        <v>267</v>
      </c>
      <c r="B268" t="s">
        <v>2718</v>
      </c>
      <c r="C268" t="s">
        <v>2719</v>
      </c>
      <c r="D268" s="39" t="s">
        <v>2549</v>
      </c>
      <c r="E268" s="32" t="s">
        <v>2549</v>
      </c>
      <c r="F268" s="32" t="s">
        <v>2549</v>
      </c>
      <c r="G268" s="32" t="s">
        <v>2549</v>
      </c>
      <c r="H268" t="s">
        <v>2549</v>
      </c>
      <c r="I268">
        <v>5</v>
      </c>
      <c r="J268">
        <v>8</v>
      </c>
      <c r="K268" t="s">
        <v>781</v>
      </c>
      <c r="O268" t="e">
        <f t="shared" si="5"/>
        <v>#VALUE!</v>
      </c>
    </row>
    <row r="269" spans="1:15" x14ac:dyDescent="0.2">
      <c r="A269">
        <v>268</v>
      </c>
      <c r="B269" t="s">
        <v>328</v>
      </c>
      <c r="C269" t="s">
        <v>50</v>
      </c>
      <c r="D269" s="39">
        <v>29945</v>
      </c>
      <c r="E269" s="32">
        <v>25</v>
      </c>
      <c r="F269" s="32">
        <v>12</v>
      </c>
      <c r="G269" s="32">
        <v>1981</v>
      </c>
      <c r="H269">
        <v>69</v>
      </c>
      <c r="I269">
        <v>6</v>
      </c>
      <c r="J269">
        <v>8</v>
      </c>
      <c r="O269" t="b">
        <f t="shared" si="5"/>
        <v>1</v>
      </c>
    </row>
    <row r="270" spans="1:15" x14ac:dyDescent="0.2">
      <c r="A270">
        <v>269</v>
      </c>
      <c r="B270" t="s">
        <v>328</v>
      </c>
      <c r="C270" t="s">
        <v>200</v>
      </c>
      <c r="D270" s="39">
        <v>431</v>
      </c>
      <c r="E270" s="32">
        <v>6</v>
      </c>
      <c r="F270" s="32">
        <v>3</v>
      </c>
      <c r="G270" s="32">
        <v>1901</v>
      </c>
      <c r="H270">
        <v>65</v>
      </c>
      <c r="I270">
        <v>6</v>
      </c>
      <c r="J270">
        <v>8</v>
      </c>
      <c r="O270" t="b">
        <f t="shared" si="5"/>
        <v>1</v>
      </c>
    </row>
    <row r="271" spans="1:15" x14ac:dyDescent="0.2">
      <c r="A271">
        <v>270</v>
      </c>
      <c r="B271" t="s">
        <v>85</v>
      </c>
      <c r="C271" t="s">
        <v>71</v>
      </c>
      <c r="D271" s="39" t="s">
        <v>2720</v>
      </c>
      <c r="E271" s="32">
        <v>25</v>
      </c>
      <c r="F271" s="32">
        <v>11</v>
      </c>
      <c r="G271" s="32">
        <v>1890</v>
      </c>
      <c r="H271">
        <v>70</v>
      </c>
      <c r="I271">
        <v>7</v>
      </c>
      <c r="J271">
        <v>8</v>
      </c>
      <c r="O271" t="b">
        <f t="shared" si="5"/>
        <v>1</v>
      </c>
    </row>
    <row r="272" spans="1:15" x14ac:dyDescent="0.2">
      <c r="A272">
        <v>271</v>
      </c>
      <c r="B272" t="s">
        <v>2721</v>
      </c>
      <c r="C272" t="s">
        <v>2719</v>
      </c>
      <c r="D272" s="39" t="s">
        <v>2549</v>
      </c>
      <c r="E272" s="32" t="s">
        <v>2549</v>
      </c>
      <c r="F272" s="32" t="s">
        <v>2549</v>
      </c>
      <c r="G272" s="32" t="s">
        <v>2549</v>
      </c>
      <c r="H272" t="s">
        <v>2549</v>
      </c>
      <c r="I272">
        <v>7</v>
      </c>
      <c r="J272">
        <v>8</v>
      </c>
      <c r="K272" t="s">
        <v>781</v>
      </c>
      <c r="O272" t="e">
        <f t="shared" si="5"/>
        <v>#VALUE!</v>
      </c>
    </row>
    <row r="273" spans="1:15" x14ac:dyDescent="0.2">
      <c r="A273">
        <v>272</v>
      </c>
      <c r="B273" t="s">
        <v>85</v>
      </c>
      <c r="C273" t="s">
        <v>50</v>
      </c>
      <c r="D273" s="39">
        <v>16645</v>
      </c>
      <c r="E273" s="32">
        <v>27</v>
      </c>
      <c r="F273" s="32">
        <v>7</v>
      </c>
      <c r="G273" s="32">
        <v>1945</v>
      </c>
      <c r="H273">
        <v>92</v>
      </c>
      <c r="I273">
        <v>8</v>
      </c>
      <c r="J273">
        <v>8</v>
      </c>
      <c r="O273" t="b">
        <f t="shared" si="5"/>
        <v>1</v>
      </c>
    </row>
    <row r="274" spans="1:15" x14ac:dyDescent="0.2">
      <c r="A274">
        <v>273</v>
      </c>
      <c r="B274" t="s">
        <v>204</v>
      </c>
      <c r="C274" t="s">
        <v>430</v>
      </c>
      <c r="D274" s="39">
        <v>13223</v>
      </c>
      <c r="E274" s="32">
        <v>14</v>
      </c>
      <c r="F274" s="32">
        <v>3</v>
      </c>
      <c r="G274" s="32">
        <v>1936</v>
      </c>
      <c r="H274">
        <v>81</v>
      </c>
      <c r="I274">
        <v>8</v>
      </c>
      <c r="J274">
        <v>8</v>
      </c>
      <c r="K274" t="s">
        <v>2722</v>
      </c>
      <c r="O274" t="b">
        <f t="shared" si="5"/>
        <v>1</v>
      </c>
    </row>
    <row r="275" spans="1:15" x14ac:dyDescent="0.2">
      <c r="A275">
        <v>274</v>
      </c>
      <c r="B275" t="s">
        <v>85</v>
      </c>
      <c r="C275" t="s">
        <v>431</v>
      </c>
      <c r="D275" s="39">
        <v>2338</v>
      </c>
      <c r="E275" s="32">
        <v>26</v>
      </c>
      <c r="F275" s="32">
        <v>5</v>
      </c>
      <c r="G275" s="32">
        <v>1906</v>
      </c>
      <c r="H275">
        <v>16</v>
      </c>
      <c r="I275">
        <v>8</v>
      </c>
      <c r="J275">
        <v>8</v>
      </c>
      <c r="K275" t="s">
        <v>2723</v>
      </c>
      <c r="O275" t="b">
        <f t="shared" si="5"/>
        <v>1</v>
      </c>
    </row>
    <row r="276" spans="1:15" x14ac:dyDescent="0.2">
      <c r="A276">
        <v>275</v>
      </c>
      <c r="B276" t="s">
        <v>156</v>
      </c>
      <c r="C276" t="s">
        <v>439</v>
      </c>
      <c r="D276" s="39">
        <v>5585</v>
      </c>
      <c r="E276" s="32">
        <v>16</v>
      </c>
      <c r="F276" s="32">
        <v>4</v>
      </c>
      <c r="G276" s="32">
        <v>1915</v>
      </c>
      <c r="H276">
        <v>63</v>
      </c>
      <c r="I276">
        <v>9</v>
      </c>
      <c r="J276">
        <v>8</v>
      </c>
      <c r="O276" t="b">
        <f t="shared" si="5"/>
        <v>1</v>
      </c>
    </row>
    <row r="277" spans="1:15" x14ac:dyDescent="0.2">
      <c r="A277">
        <v>276</v>
      </c>
      <c r="B277" t="s">
        <v>156</v>
      </c>
      <c r="C277" t="s">
        <v>457</v>
      </c>
      <c r="D277" s="39">
        <v>7369</v>
      </c>
      <c r="E277" s="32">
        <v>4</v>
      </c>
      <c r="F277" s="32">
        <v>3</v>
      </c>
      <c r="G277" s="32">
        <v>1920</v>
      </c>
      <c r="H277">
        <v>65</v>
      </c>
      <c r="I277">
        <v>9</v>
      </c>
      <c r="J277">
        <v>8</v>
      </c>
      <c r="O277" t="b">
        <f t="shared" si="5"/>
        <v>1</v>
      </c>
    </row>
    <row r="278" spans="1:15" x14ac:dyDescent="0.2">
      <c r="A278">
        <v>277</v>
      </c>
      <c r="B278" t="s">
        <v>277</v>
      </c>
      <c r="C278" t="s">
        <v>44</v>
      </c>
      <c r="D278" s="39">
        <v>13911</v>
      </c>
      <c r="E278" s="32">
        <v>31</v>
      </c>
      <c r="F278" s="32">
        <v>1</v>
      </c>
      <c r="G278" s="32">
        <v>1938</v>
      </c>
      <c r="H278">
        <v>79</v>
      </c>
      <c r="I278">
        <v>10</v>
      </c>
      <c r="J278">
        <v>8</v>
      </c>
      <c r="O278" t="b">
        <f t="shared" si="5"/>
        <v>1</v>
      </c>
    </row>
    <row r="279" spans="1:15" x14ac:dyDescent="0.2">
      <c r="A279">
        <v>278</v>
      </c>
      <c r="B279" t="s">
        <v>277</v>
      </c>
      <c r="C279" t="s">
        <v>635</v>
      </c>
      <c r="D279" s="39">
        <v>11489</v>
      </c>
      <c r="E279" s="32">
        <v>15</v>
      </c>
      <c r="F279" s="32">
        <v>6</v>
      </c>
      <c r="G279" s="32">
        <v>1931</v>
      </c>
      <c r="H279">
        <v>81</v>
      </c>
      <c r="I279">
        <v>10</v>
      </c>
      <c r="J279">
        <v>8</v>
      </c>
      <c r="O279" t="b">
        <f t="shared" si="5"/>
        <v>1</v>
      </c>
    </row>
    <row r="280" spans="1:15" x14ac:dyDescent="0.2">
      <c r="A280">
        <v>279</v>
      </c>
      <c r="B280" t="s">
        <v>156</v>
      </c>
      <c r="C280" t="s">
        <v>736</v>
      </c>
      <c r="D280" s="39">
        <v>9015</v>
      </c>
      <c r="E280" s="32">
        <v>5</v>
      </c>
      <c r="F280" s="32">
        <v>9</v>
      </c>
      <c r="G280" s="32">
        <v>1924</v>
      </c>
      <c r="H280">
        <v>74</v>
      </c>
      <c r="I280">
        <v>11</v>
      </c>
      <c r="J280">
        <v>8</v>
      </c>
      <c r="O280" t="b">
        <f t="shared" si="5"/>
        <v>1</v>
      </c>
    </row>
    <row r="281" spans="1:15" x14ac:dyDescent="0.2">
      <c r="A281">
        <v>280</v>
      </c>
      <c r="B281" t="s">
        <v>328</v>
      </c>
      <c r="C281" t="s">
        <v>123</v>
      </c>
      <c r="D281" s="39">
        <v>13380</v>
      </c>
      <c r="E281" s="32">
        <v>18</v>
      </c>
      <c r="F281" s="32">
        <v>8</v>
      </c>
      <c r="G281" s="32">
        <v>1936</v>
      </c>
      <c r="H281">
        <v>79</v>
      </c>
      <c r="I281">
        <v>11</v>
      </c>
      <c r="J281">
        <v>8</v>
      </c>
      <c r="K281" t="s">
        <v>2722</v>
      </c>
      <c r="O281" t="b">
        <f t="shared" si="5"/>
        <v>1</v>
      </c>
    </row>
    <row r="282" spans="1:15" x14ac:dyDescent="0.2">
      <c r="A282">
        <v>281</v>
      </c>
      <c r="B282" t="s">
        <v>277</v>
      </c>
      <c r="C282" t="s">
        <v>503</v>
      </c>
      <c r="D282" s="39">
        <v>20937</v>
      </c>
      <c r="E282" s="32">
        <v>27</v>
      </c>
      <c r="F282" s="32">
        <v>4</v>
      </c>
      <c r="G282" s="32">
        <v>1957</v>
      </c>
      <c r="H282">
        <v>78</v>
      </c>
      <c r="I282">
        <v>12</v>
      </c>
      <c r="J282">
        <v>8</v>
      </c>
      <c r="O282" t="b">
        <f t="shared" si="5"/>
        <v>1</v>
      </c>
    </row>
    <row r="283" spans="1:15" x14ac:dyDescent="0.2">
      <c r="A283">
        <v>282</v>
      </c>
      <c r="B283" t="s">
        <v>1471</v>
      </c>
      <c r="C283" t="s">
        <v>65</v>
      </c>
      <c r="D283" s="39">
        <v>4259</v>
      </c>
      <c r="E283" s="32">
        <v>29</v>
      </c>
      <c r="F283" s="32">
        <v>8</v>
      </c>
      <c r="G283" s="32">
        <v>1911</v>
      </c>
      <c r="H283">
        <v>82</v>
      </c>
      <c r="I283">
        <v>13</v>
      </c>
      <c r="J283">
        <v>8</v>
      </c>
      <c r="K283" t="s">
        <v>2637</v>
      </c>
      <c r="O283" t="b">
        <f t="shared" si="5"/>
        <v>1</v>
      </c>
    </row>
    <row r="284" spans="1:15" x14ac:dyDescent="0.2">
      <c r="A284">
        <v>283</v>
      </c>
      <c r="B284" t="s">
        <v>1471</v>
      </c>
      <c r="C284" t="s">
        <v>2724</v>
      </c>
      <c r="D284" s="39" t="s">
        <v>2725</v>
      </c>
      <c r="E284" s="32">
        <v>13</v>
      </c>
      <c r="F284" s="32">
        <v>5</v>
      </c>
      <c r="G284" s="32">
        <v>1898</v>
      </c>
      <c r="H284">
        <v>86</v>
      </c>
      <c r="I284">
        <v>14</v>
      </c>
      <c r="J284">
        <v>8</v>
      </c>
      <c r="O284" t="b">
        <f t="shared" si="5"/>
        <v>1</v>
      </c>
    </row>
    <row r="285" spans="1:15" x14ac:dyDescent="0.2">
      <c r="A285">
        <v>284</v>
      </c>
      <c r="B285" t="s">
        <v>380</v>
      </c>
      <c r="C285" t="s">
        <v>2318</v>
      </c>
      <c r="D285" s="39">
        <v>9579</v>
      </c>
      <c r="E285" s="32">
        <v>23</v>
      </c>
      <c r="F285" s="32">
        <v>3</v>
      </c>
      <c r="G285" s="32">
        <v>1926</v>
      </c>
      <c r="H285">
        <v>70</v>
      </c>
      <c r="I285">
        <v>15</v>
      </c>
      <c r="J285">
        <v>8</v>
      </c>
      <c r="O285" t="b">
        <f t="shared" si="5"/>
        <v>1</v>
      </c>
    </row>
    <row r="286" spans="1:15" x14ac:dyDescent="0.2">
      <c r="A286">
        <v>285</v>
      </c>
      <c r="B286" t="s">
        <v>380</v>
      </c>
      <c r="C286" t="s">
        <v>57</v>
      </c>
      <c r="D286" s="39">
        <v>16274</v>
      </c>
      <c r="E286" s="32">
        <v>21</v>
      </c>
      <c r="F286" s="32">
        <v>7</v>
      </c>
      <c r="G286" s="32">
        <v>1944</v>
      </c>
      <c r="H286" t="s">
        <v>2549</v>
      </c>
      <c r="I286">
        <v>15</v>
      </c>
      <c r="J286">
        <v>8</v>
      </c>
      <c r="O286" t="b">
        <f t="shared" si="5"/>
        <v>1</v>
      </c>
    </row>
    <row r="287" spans="1:15" x14ac:dyDescent="0.2">
      <c r="A287">
        <v>286</v>
      </c>
      <c r="B287" t="s">
        <v>1968</v>
      </c>
      <c r="C287" t="s">
        <v>65</v>
      </c>
      <c r="D287" s="39">
        <v>14231</v>
      </c>
      <c r="E287" s="32">
        <v>17</v>
      </c>
      <c r="F287" s="32">
        <v>12</v>
      </c>
      <c r="G287" s="32">
        <v>1938</v>
      </c>
      <c r="H287">
        <v>81</v>
      </c>
      <c r="I287">
        <v>16</v>
      </c>
      <c r="J287">
        <v>8</v>
      </c>
      <c r="O287" t="b">
        <f t="shared" si="5"/>
        <v>1</v>
      </c>
    </row>
    <row r="288" spans="1:15" x14ac:dyDescent="0.2">
      <c r="A288">
        <v>287</v>
      </c>
      <c r="B288" t="s">
        <v>1968</v>
      </c>
      <c r="C288" t="s">
        <v>57</v>
      </c>
      <c r="D288" s="39">
        <v>15324</v>
      </c>
      <c r="E288" s="32">
        <v>14</v>
      </c>
      <c r="F288" s="32">
        <v>12</v>
      </c>
      <c r="G288" s="32">
        <v>1941</v>
      </c>
      <c r="H288">
        <v>80</v>
      </c>
      <c r="I288">
        <v>16</v>
      </c>
      <c r="J288">
        <v>8</v>
      </c>
      <c r="O288" t="b">
        <f t="shared" si="5"/>
        <v>1</v>
      </c>
    </row>
    <row r="289" spans="1:15" x14ac:dyDescent="0.2">
      <c r="A289">
        <v>288</v>
      </c>
      <c r="B289" t="s">
        <v>64</v>
      </c>
      <c r="C289" t="s">
        <v>208</v>
      </c>
      <c r="D289" s="39">
        <v>515</v>
      </c>
      <c r="E289" s="32">
        <v>29</v>
      </c>
      <c r="F289" s="32">
        <v>5</v>
      </c>
      <c r="G289" s="32">
        <v>1901</v>
      </c>
      <c r="H289">
        <v>56</v>
      </c>
      <c r="I289">
        <v>17</v>
      </c>
      <c r="J289">
        <v>8</v>
      </c>
      <c r="O289" t="b">
        <f t="shared" si="5"/>
        <v>1</v>
      </c>
    </row>
    <row r="290" spans="1:15" x14ac:dyDescent="0.2">
      <c r="A290">
        <v>289</v>
      </c>
      <c r="B290" t="s">
        <v>82</v>
      </c>
      <c r="C290" t="s">
        <v>44</v>
      </c>
      <c r="D290" s="39" t="s">
        <v>2726</v>
      </c>
      <c r="E290" s="32">
        <v>1</v>
      </c>
      <c r="F290" s="32">
        <v>7</v>
      </c>
      <c r="G290" s="32">
        <v>1882</v>
      </c>
      <c r="H290">
        <v>72</v>
      </c>
      <c r="I290">
        <v>18</v>
      </c>
      <c r="J290">
        <v>8</v>
      </c>
      <c r="O290" t="b">
        <f t="shared" si="5"/>
        <v>1</v>
      </c>
    </row>
    <row r="291" spans="1:15" x14ac:dyDescent="0.2">
      <c r="A291">
        <v>290</v>
      </c>
      <c r="B291" t="s">
        <v>82</v>
      </c>
      <c r="C291" t="s">
        <v>200</v>
      </c>
      <c r="D291" s="39" t="s">
        <v>2727</v>
      </c>
      <c r="E291" s="32">
        <v>9</v>
      </c>
      <c r="F291" s="32">
        <v>8</v>
      </c>
      <c r="G291" s="32">
        <v>1879</v>
      </c>
      <c r="H291">
        <v>72</v>
      </c>
      <c r="I291">
        <v>19</v>
      </c>
      <c r="J291">
        <v>8</v>
      </c>
      <c r="O291" t="b">
        <f t="shared" si="5"/>
        <v>1</v>
      </c>
    </row>
    <row r="292" spans="1:15" x14ac:dyDescent="0.2">
      <c r="A292">
        <v>291</v>
      </c>
      <c r="B292" t="s">
        <v>104</v>
      </c>
      <c r="C292" t="s">
        <v>98</v>
      </c>
      <c r="D292" s="39" t="s">
        <v>2728</v>
      </c>
      <c r="E292" s="32">
        <v>9</v>
      </c>
      <c r="F292" s="32">
        <v>6</v>
      </c>
      <c r="G292" s="32">
        <v>1881</v>
      </c>
      <c r="H292">
        <v>67</v>
      </c>
      <c r="I292">
        <v>20</v>
      </c>
      <c r="J292">
        <v>8</v>
      </c>
      <c r="O292" t="b">
        <f t="shared" si="5"/>
        <v>1</v>
      </c>
    </row>
    <row r="293" spans="1:15" x14ac:dyDescent="0.2">
      <c r="A293">
        <v>292</v>
      </c>
      <c r="B293" t="s">
        <v>104</v>
      </c>
      <c r="C293" t="s">
        <v>635</v>
      </c>
      <c r="D293" s="39" t="s">
        <v>2729</v>
      </c>
      <c r="E293" s="32">
        <v>5</v>
      </c>
      <c r="F293" s="32">
        <v>7</v>
      </c>
      <c r="G293" s="32">
        <v>1887</v>
      </c>
      <c r="H293">
        <v>66</v>
      </c>
      <c r="I293">
        <v>20</v>
      </c>
      <c r="J293">
        <v>8</v>
      </c>
      <c r="O293" t="b">
        <f t="shared" si="5"/>
        <v>1</v>
      </c>
    </row>
    <row r="294" spans="1:15" x14ac:dyDescent="0.2">
      <c r="A294">
        <v>293</v>
      </c>
      <c r="B294" t="s">
        <v>45</v>
      </c>
      <c r="C294" t="s">
        <v>1020</v>
      </c>
      <c r="D294" s="39">
        <v>13861</v>
      </c>
      <c r="E294" s="32">
        <v>12</v>
      </c>
      <c r="F294" s="32">
        <v>12</v>
      </c>
      <c r="G294" s="32">
        <v>1937</v>
      </c>
      <c r="H294">
        <v>66</v>
      </c>
      <c r="I294">
        <v>99</v>
      </c>
      <c r="J294">
        <v>10</v>
      </c>
      <c r="O294" t="b">
        <f t="shared" si="5"/>
        <v>1</v>
      </c>
    </row>
    <row r="295" spans="1:15" x14ac:dyDescent="0.2">
      <c r="A295">
        <v>294</v>
      </c>
      <c r="B295" t="s">
        <v>45</v>
      </c>
      <c r="C295" t="s">
        <v>1053</v>
      </c>
      <c r="D295" s="39">
        <v>14639</v>
      </c>
      <c r="E295" s="32">
        <v>29</v>
      </c>
      <c r="F295" s="32">
        <v>1</v>
      </c>
      <c r="G295" s="32">
        <v>1940</v>
      </c>
      <c r="H295">
        <v>29</v>
      </c>
      <c r="I295">
        <v>100</v>
      </c>
      <c r="J295">
        <v>10</v>
      </c>
      <c r="O295" t="b">
        <f t="shared" si="5"/>
        <v>1</v>
      </c>
    </row>
    <row r="296" spans="1:15" x14ac:dyDescent="0.2">
      <c r="A296">
        <v>295</v>
      </c>
      <c r="B296" t="s">
        <v>1665</v>
      </c>
      <c r="C296" t="s">
        <v>2730</v>
      </c>
      <c r="D296" s="39">
        <v>23496</v>
      </c>
      <c r="E296" s="32">
        <v>29</v>
      </c>
      <c r="F296" s="32">
        <v>4</v>
      </c>
      <c r="G296" s="32">
        <v>1964</v>
      </c>
      <c r="H296">
        <v>91</v>
      </c>
      <c r="I296">
        <v>101</v>
      </c>
      <c r="J296">
        <v>10</v>
      </c>
      <c r="O296" t="b">
        <f t="shared" si="5"/>
        <v>1</v>
      </c>
    </row>
    <row r="297" spans="1:15" x14ac:dyDescent="0.2">
      <c r="A297">
        <v>296</v>
      </c>
      <c r="B297" t="s">
        <v>1665</v>
      </c>
      <c r="C297" t="s">
        <v>263</v>
      </c>
      <c r="D297" s="39">
        <v>22612</v>
      </c>
      <c r="E297" s="32">
        <v>27</v>
      </c>
      <c r="F297" s="32">
        <v>11</v>
      </c>
      <c r="G297" s="32">
        <v>1961</v>
      </c>
      <c r="H297">
        <v>87</v>
      </c>
      <c r="I297">
        <v>101</v>
      </c>
      <c r="J297">
        <v>10</v>
      </c>
      <c r="O297" t="b">
        <f t="shared" si="5"/>
        <v>1</v>
      </c>
    </row>
    <row r="298" spans="1:15" x14ac:dyDescent="0.2">
      <c r="A298">
        <v>297</v>
      </c>
      <c r="B298" t="s">
        <v>1665</v>
      </c>
      <c r="C298" t="s">
        <v>2731</v>
      </c>
      <c r="D298" s="39">
        <v>26742</v>
      </c>
      <c r="E298" s="32">
        <v>19</v>
      </c>
      <c r="F298" s="32">
        <v>3</v>
      </c>
      <c r="G298" s="32">
        <v>1973</v>
      </c>
      <c r="H298">
        <v>74</v>
      </c>
      <c r="I298">
        <v>101</v>
      </c>
      <c r="J298">
        <v>10</v>
      </c>
      <c r="O298" t="b">
        <f t="shared" si="5"/>
        <v>1</v>
      </c>
    </row>
    <row r="299" spans="1:15" x14ac:dyDescent="0.2">
      <c r="A299">
        <v>298</v>
      </c>
      <c r="B299" t="s">
        <v>1665</v>
      </c>
      <c r="C299" t="s">
        <v>503</v>
      </c>
      <c r="D299" s="39">
        <v>29757</v>
      </c>
      <c r="E299" s="32">
        <v>20</v>
      </c>
      <c r="F299" s="32">
        <v>6</v>
      </c>
      <c r="G299" s="32">
        <v>1981</v>
      </c>
      <c r="H299">
        <v>65</v>
      </c>
      <c r="I299">
        <v>101</v>
      </c>
      <c r="J299">
        <v>10</v>
      </c>
      <c r="O299" t="b">
        <f t="shared" si="5"/>
        <v>1</v>
      </c>
    </row>
    <row r="300" spans="1:15" x14ac:dyDescent="0.2">
      <c r="A300">
        <v>299</v>
      </c>
      <c r="B300" t="s">
        <v>1441</v>
      </c>
      <c r="C300" t="s">
        <v>2436</v>
      </c>
      <c r="D300" s="39">
        <v>28513</v>
      </c>
      <c r="E300" s="32">
        <v>23</v>
      </c>
      <c r="F300" s="32">
        <v>1</v>
      </c>
      <c r="G300" s="32">
        <v>1978</v>
      </c>
      <c r="H300">
        <v>68</v>
      </c>
      <c r="I300">
        <v>111</v>
      </c>
      <c r="J300">
        <v>10</v>
      </c>
      <c r="O300" t="b">
        <f t="shared" si="5"/>
        <v>1</v>
      </c>
    </row>
    <row r="301" spans="1:15" x14ac:dyDescent="0.2">
      <c r="A301">
        <v>300</v>
      </c>
      <c r="B301" t="s">
        <v>1441</v>
      </c>
      <c r="C301" t="s">
        <v>60</v>
      </c>
      <c r="D301" s="39">
        <v>28906</v>
      </c>
      <c r="E301" s="32">
        <v>20</v>
      </c>
      <c r="F301" s="32">
        <v>2</v>
      </c>
      <c r="G301" s="32">
        <v>1979</v>
      </c>
      <c r="H301">
        <v>52</v>
      </c>
      <c r="I301">
        <v>111</v>
      </c>
      <c r="J301">
        <v>10</v>
      </c>
      <c r="O301" t="b">
        <f t="shared" si="5"/>
        <v>1</v>
      </c>
    </row>
    <row r="302" spans="1:15" x14ac:dyDescent="0.2">
      <c r="A302">
        <v>301</v>
      </c>
      <c r="B302" t="s">
        <v>1373</v>
      </c>
      <c r="C302" t="s">
        <v>192</v>
      </c>
      <c r="D302" s="39">
        <v>27797</v>
      </c>
      <c r="E302" s="32">
        <v>7</v>
      </c>
      <c r="F302" s="32">
        <v>2</v>
      </c>
      <c r="G302" s="32">
        <v>1976</v>
      </c>
      <c r="H302">
        <v>53</v>
      </c>
      <c r="I302">
        <v>112</v>
      </c>
      <c r="J302">
        <v>10</v>
      </c>
      <c r="O302" t="b">
        <f t="shared" si="5"/>
        <v>1</v>
      </c>
    </row>
    <row r="303" spans="1:15" x14ac:dyDescent="0.2">
      <c r="A303">
        <v>302</v>
      </c>
      <c r="B303" t="s">
        <v>279</v>
      </c>
      <c r="C303" t="s">
        <v>2467</v>
      </c>
      <c r="D303" s="39" t="s">
        <v>2732</v>
      </c>
      <c r="E303" s="32" t="s">
        <v>2549</v>
      </c>
      <c r="F303" s="32" t="s">
        <v>2549</v>
      </c>
      <c r="G303" s="32">
        <v>1991</v>
      </c>
      <c r="H303">
        <v>80</v>
      </c>
      <c r="I303">
        <v>198</v>
      </c>
      <c r="J303">
        <v>10</v>
      </c>
      <c r="O303" t="e">
        <f t="shared" si="5"/>
        <v>#VALUE!</v>
      </c>
    </row>
    <row r="304" spans="1:15" x14ac:dyDescent="0.2">
      <c r="A304">
        <v>303</v>
      </c>
      <c r="B304" t="s">
        <v>2470</v>
      </c>
      <c r="C304" t="s">
        <v>2733</v>
      </c>
      <c r="D304" s="39">
        <v>33536</v>
      </c>
      <c r="E304" s="32">
        <v>25</v>
      </c>
      <c r="F304" s="32">
        <v>10</v>
      </c>
      <c r="G304" s="32">
        <v>1991</v>
      </c>
      <c r="H304">
        <v>23</v>
      </c>
      <c r="I304">
        <v>200</v>
      </c>
      <c r="J304">
        <v>10</v>
      </c>
      <c r="O304" t="b">
        <f t="shared" si="5"/>
        <v>1</v>
      </c>
    </row>
    <row r="305" spans="1:15" x14ac:dyDescent="0.2">
      <c r="A305">
        <v>304</v>
      </c>
      <c r="B305" t="s">
        <v>2734</v>
      </c>
      <c r="C305" t="s">
        <v>2474</v>
      </c>
      <c r="D305" s="39">
        <v>33833</v>
      </c>
      <c r="E305" s="32">
        <v>17</v>
      </c>
      <c r="F305" s="32">
        <v>8</v>
      </c>
      <c r="G305" s="32">
        <v>1992</v>
      </c>
      <c r="H305">
        <v>63</v>
      </c>
      <c r="I305">
        <v>201</v>
      </c>
      <c r="J305">
        <v>10</v>
      </c>
      <c r="O305" t="b">
        <f t="shared" si="5"/>
        <v>1</v>
      </c>
    </row>
    <row r="306" spans="1:15" x14ac:dyDescent="0.2">
      <c r="A306">
        <v>305</v>
      </c>
      <c r="B306" t="s">
        <v>1373</v>
      </c>
      <c r="C306" t="s">
        <v>1969</v>
      </c>
      <c r="D306" s="39" t="s">
        <v>2735</v>
      </c>
      <c r="E306" s="32" t="s">
        <v>2549</v>
      </c>
      <c r="F306" s="32" t="s">
        <v>2549</v>
      </c>
      <c r="G306" s="32">
        <v>1994</v>
      </c>
      <c r="H306">
        <v>68</v>
      </c>
      <c r="I306">
        <v>202</v>
      </c>
      <c r="J306">
        <v>10</v>
      </c>
      <c r="O306" t="e">
        <f t="shared" si="5"/>
        <v>#VALUE!</v>
      </c>
    </row>
    <row r="307" spans="1:15" x14ac:dyDescent="0.2">
      <c r="A307">
        <v>306</v>
      </c>
      <c r="B307" t="s">
        <v>1373</v>
      </c>
      <c r="C307" t="s">
        <v>1981</v>
      </c>
      <c r="D307" s="39">
        <v>33695</v>
      </c>
      <c r="E307" s="32">
        <v>1</v>
      </c>
      <c r="F307" s="32">
        <v>4</v>
      </c>
      <c r="G307" s="32">
        <v>1992</v>
      </c>
      <c r="H307">
        <v>72</v>
      </c>
      <c r="I307">
        <v>202</v>
      </c>
      <c r="J307">
        <v>10</v>
      </c>
      <c r="O307" t="b">
        <f t="shared" si="5"/>
        <v>1</v>
      </c>
    </row>
    <row r="308" spans="1:15" x14ac:dyDescent="0.2">
      <c r="A308">
        <v>307</v>
      </c>
      <c r="B308" t="s">
        <v>165</v>
      </c>
      <c r="C308" t="s">
        <v>2736</v>
      </c>
      <c r="D308" s="39" t="s">
        <v>2737</v>
      </c>
      <c r="E308" s="32" t="s">
        <v>2549</v>
      </c>
      <c r="F308" s="32" t="s">
        <v>2549</v>
      </c>
      <c r="G308" s="32">
        <v>1995</v>
      </c>
      <c r="H308">
        <v>85</v>
      </c>
      <c r="I308">
        <v>204</v>
      </c>
      <c r="J308">
        <v>10</v>
      </c>
      <c r="O308" t="e">
        <f t="shared" si="5"/>
        <v>#VALUE!</v>
      </c>
    </row>
    <row r="309" spans="1:15" x14ac:dyDescent="0.2">
      <c r="A309">
        <v>308</v>
      </c>
      <c r="B309" t="s">
        <v>165</v>
      </c>
      <c r="C309" t="s">
        <v>2488</v>
      </c>
      <c r="D309" s="39" t="s">
        <v>2738</v>
      </c>
      <c r="E309" s="32" t="s">
        <v>2549</v>
      </c>
      <c r="F309" s="32" t="s">
        <v>2549</v>
      </c>
      <c r="G309" s="32">
        <v>1996</v>
      </c>
      <c r="H309">
        <v>89</v>
      </c>
      <c r="I309">
        <v>204</v>
      </c>
      <c r="J309">
        <v>10</v>
      </c>
      <c r="O309" t="e">
        <f t="shared" si="5"/>
        <v>#VALUE!</v>
      </c>
    </row>
    <row r="310" spans="1:15" x14ac:dyDescent="0.2">
      <c r="A310">
        <v>309</v>
      </c>
      <c r="B310" t="s">
        <v>165</v>
      </c>
      <c r="C310" t="s">
        <v>2501</v>
      </c>
      <c r="D310" s="39" t="s">
        <v>2549</v>
      </c>
      <c r="E310" s="32" t="s">
        <v>2549</v>
      </c>
      <c r="F310" s="32" t="s">
        <v>2549</v>
      </c>
      <c r="G310" s="32" t="s">
        <v>2549</v>
      </c>
      <c r="H310">
        <v>70</v>
      </c>
      <c r="I310">
        <v>209</v>
      </c>
      <c r="J310">
        <v>10</v>
      </c>
      <c r="O310" t="e">
        <f t="shared" si="5"/>
        <v>#VALUE!</v>
      </c>
    </row>
    <row r="311" spans="1:15" x14ac:dyDescent="0.2">
      <c r="A311">
        <v>310</v>
      </c>
      <c r="B311" t="s">
        <v>78</v>
      </c>
      <c r="C311" t="s">
        <v>2739</v>
      </c>
      <c r="D311" s="39">
        <v>38905</v>
      </c>
      <c r="E311" s="32">
        <v>7</v>
      </c>
      <c r="F311" s="32">
        <v>7</v>
      </c>
      <c r="G311" s="32">
        <v>2006</v>
      </c>
      <c r="H311">
        <v>81</v>
      </c>
      <c r="I311">
        <v>210</v>
      </c>
      <c r="J311">
        <v>10</v>
      </c>
      <c r="O311" t="b">
        <f t="shared" si="5"/>
        <v>1</v>
      </c>
    </row>
    <row r="312" spans="1:15" x14ac:dyDescent="0.2">
      <c r="A312">
        <v>311</v>
      </c>
      <c r="B312" t="s">
        <v>78</v>
      </c>
      <c r="C312" t="s">
        <v>208</v>
      </c>
      <c r="D312" s="39">
        <v>39464</v>
      </c>
      <c r="E312" s="32">
        <v>17</v>
      </c>
      <c r="F312" s="32">
        <v>1</v>
      </c>
      <c r="G312" s="32">
        <v>2008</v>
      </c>
      <c r="H312">
        <v>92</v>
      </c>
      <c r="I312">
        <v>210</v>
      </c>
      <c r="J312">
        <v>10</v>
      </c>
      <c r="O312" t="b">
        <f t="shared" si="5"/>
        <v>1</v>
      </c>
    </row>
    <row r="313" spans="1:15" x14ac:dyDescent="0.2">
      <c r="A313">
        <v>312</v>
      </c>
      <c r="B313" t="s">
        <v>2740</v>
      </c>
      <c r="C313" t="s">
        <v>3480</v>
      </c>
      <c r="D313" s="39">
        <v>39163</v>
      </c>
      <c r="E313" s="32">
        <v>22</v>
      </c>
      <c r="F313" s="32">
        <v>3</v>
      </c>
      <c r="G313" s="32">
        <v>2007</v>
      </c>
      <c r="H313">
        <v>3</v>
      </c>
      <c r="I313">
        <v>211</v>
      </c>
      <c r="J313">
        <v>10</v>
      </c>
      <c r="K313" t="s">
        <v>3481</v>
      </c>
      <c r="O313" t="b">
        <f t="shared" si="5"/>
        <v>1</v>
      </c>
    </row>
    <row r="314" spans="1:15" x14ac:dyDescent="0.2">
      <c r="A314">
        <v>313</v>
      </c>
      <c r="B314" t="s">
        <v>100</v>
      </c>
      <c r="C314" t="s">
        <v>1584</v>
      </c>
      <c r="D314" s="39">
        <v>1801</v>
      </c>
      <c r="E314" s="32">
        <v>5</v>
      </c>
      <c r="F314" s="32">
        <v>12</v>
      </c>
      <c r="G314" s="32">
        <v>1904</v>
      </c>
      <c r="H314">
        <v>18</v>
      </c>
      <c r="I314">
        <v>39</v>
      </c>
      <c r="J314">
        <v>11</v>
      </c>
      <c r="O314" t="b">
        <f t="shared" si="5"/>
        <v>1</v>
      </c>
    </row>
    <row r="315" spans="1:15" x14ac:dyDescent="0.2">
      <c r="A315">
        <v>314</v>
      </c>
      <c r="B315" t="s">
        <v>194</v>
      </c>
      <c r="C315" t="s">
        <v>2741</v>
      </c>
      <c r="D315" s="39" t="s">
        <v>2742</v>
      </c>
      <c r="E315" s="32">
        <v>28</v>
      </c>
      <c r="F315" s="32">
        <v>9</v>
      </c>
      <c r="G315" s="32">
        <v>1870</v>
      </c>
      <c r="H315">
        <v>18</v>
      </c>
      <c r="I315">
        <v>50</v>
      </c>
      <c r="J315">
        <v>11</v>
      </c>
      <c r="O315" t="b">
        <f t="shared" si="5"/>
        <v>1</v>
      </c>
    </row>
    <row r="316" spans="1:15" x14ac:dyDescent="0.2">
      <c r="A316">
        <v>315</v>
      </c>
      <c r="B316" t="s">
        <v>266</v>
      </c>
      <c r="C316" t="s">
        <v>2191</v>
      </c>
      <c r="D316" s="39" t="s">
        <v>2743</v>
      </c>
      <c r="E316" s="32">
        <v>20</v>
      </c>
      <c r="F316" s="32">
        <v>8</v>
      </c>
      <c r="G316" s="32">
        <v>1868</v>
      </c>
      <c r="H316">
        <v>48</v>
      </c>
      <c r="I316">
        <v>62</v>
      </c>
      <c r="J316">
        <v>11</v>
      </c>
      <c r="O316" t="b">
        <f t="shared" si="5"/>
        <v>1</v>
      </c>
    </row>
    <row r="317" spans="1:15" x14ac:dyDescent="0.2">
      <c r="A317">
        <v>316</v>
      </c>
      <c r="B317" t="s">
        <v>266</v>
      </c>
      <c r="C317" t="s">
        <v>2744</v>
      </c>
      <c r="D317" s="39" t="s">
        <v>2745</v>
      </c>
      <c r="E317" s="32">
        <v>8</v>
      </c>
      <c r="F317" s="32">
        <v>12</v>
      </c>
      <c r="G317" s="32">
        <v>1882</v>
      </c>
      <c r="H317">
        <v>56</v>
      </c>
      <c r="I317">
        <v>63</v>
      </c>
      <c r="J317">
        <v>11</v>
      </c>
      <c r="O317" t="b">
        <f t="shared" si="5"/>
        <v>1</v>
      </c>
    </row>
    <row r="318" spans="1:15" x14ac:dyDescent="0.2">
      <c r="A318">
        <v>317</v>
      </c>
      <c r="B318" t="s">
        <v>213</v>
      </c>
      <c r="C318" t="s">
        <v>44</v>
      </c>
      <c r="D318" s="39" t="s">
        <v>2746</v>
      </c>
      <c r="E318" s="32">
        <v>3</v>
      </c>
      <c r="F318" s="32">
        <v>3</v>
      </c>
      <c r="G318" s="32">
        <v>1884</v>
      </c>
      <c r="H318">
        <v>53</v>
      </c>
      <c r="I318">
        <v>72</v>
      </c>
      <c r="J318">
        <v>11</v>
      </c>
      <c r="O318" t="b">
        <f t="shared" si="5"/>
        <v>1</v>
      </c>
    </row>
    <row r="319" spans="1:15" x14ac:dyDescent="0.2">
      <c r="A319">
        <v>318</v>
      </c>
      <c r="B319" t="s">
        <v>2747</v>
      </c>
      <c r="C319" t="s">
        <v>44</v>
      </c>
      <c r="D319" s="39" t="s">
        <v>2748</v>
      </c>
      <c r="E319" s="32">
        <v>6</v>
      </c>
      <c r="F319" s="32">
        <v>8</v>
      </c>
      <c r="G319" s="32">
        <v>1892</v>
      </c>
      <c r="H319">
        <v>66</v>
      </c>
      <c r="I319">
        <v>73</v>
      </c>
      <c r="J319">
        <v>11</v>
      </c>
      <c r="O319" t="b">
        <f t="shared" si="5"/>
        <v>1</v>
      </c>
    </row>
    <row r="320" spans="1:15" x14ac:dyDescent="0.2">
      <c r="A320">
        <v>319</v>
      </c>
      <c r="B320" t="s">
        <v>266</v>
      </c>
      <c r="C320" t="s">
        <v>109</v>
      </c>
      <c r="D320" s="39">
        <v>1916</v>
      </c>
      <c r="E320" s="32">
        <v>30</v>
      </c>
      <c r="F320" s="32">
        <v>3</v>
      </c>
      <c r="G320" s="32">
        <v>1905</v>
      </c>
      <c r="H320">
        <v>79</v>
      </c>
      <c r="I320">
        <v>73</v>
      </c>
      <c r="J320">
        <v>11</v>
      </c>
      <c r="O320" t="b">
        <f t="shared" si="5"/>
        <v>1</v>
      </c>
    </row>
    <row r="321" spans="1:15" x14ac:dyDescent="0.2">
      <c r="A321">
        <v>320</v>
      </c>
      <c r="B321" t="s">
        <v>2470</v>
      </c>
      <c r="C321" t="s">
        <v>2477</v>
      </c>
      <c r="D321" s="39">
        <v>34178</v>
      </c>
      <c r="E321" s="32">
        <v>28</v>
      </c>
      <c r="F321" s="32">
        <v>7</v>
      </c>
      <c r="G321" s="32">
        <v>1993</v>
      </c>
      <c r="H321">
        <v>92</v>
      </c>
      <c r="O321" t="b">
        <f t="shared" si="5"/>
        <v>1</v>
      </c>
    </row>
    <row r="322" spans="1:15" x14ac:dyDescent="0.2">
      <c r="D322" s="39"/>
    </row>
    <row r="323" spans="1:15" x14ac:dyDescent="0.2">
      <c r="D323" s="39"/>
      <c r="E323" s="32"/>
      <c r="F323" s="32"/>
      <c r="G323" s="32"/>
    </row>
    <row r="324" spans="1:15" x14ac:dyDescent="0.2">
      <c r="D324" s="39"/>
      <c r="E324" s="32"/>
      <c r="F324" s="32"/>
      <c r="G324" s="32"/>
    </row>
    <row r="325" spans="1:15" x14ac:dyDescent="0.2">
      <c r="D325" s="39"/>
      <c r="E325" s="32"/>
      <c r="F325" s="32"/>
      <c r="G325" s="32"/>
    </row>
    <row r="326" spans="1:15" x14ac:dyDescent="0.2">
      <c r="D326" s="39"/>
    </row>
    <row r="327" spans="1:15" x14ac:dyDescent="0.2">
      <c r="D327" s="39"/>
    </row>
    <row r="328" spans="1:15" x14ac:dyDescent="0.2">
      <c r="D328" s="39"/>
    </row>
    <row r="329" spans="1:15" x14ac:dyDescent="0.2">
      <c r="D329" s="39"/>
    </row>
    <row r="330" spans="1:15" x14ac:dyDescent="0.2">
      <c r="D330" s="39"/>
    </row>
    <row r="331" spans="1:15" x14ac:dyDescent="0.2">
      <c r="D331" s="39"/>
    </row>
    <row r="332" spans="1:15" x14ac:dyDescent="0.2">
      <c r="D332" s="39"/>
    </row>
    <row r="333" spans="1:15" x14ac:dyDescent="0.2">
      <c r="D333" s="39"/>
    </row>
    <row r="334" spans="1:15" x14ac:dyDescent="0.2">
      <c r="D334" s="39"/>
    </row>
    <row r="335" spans="1:15" x14ac:dyDescent="0.2">
      <c r="D335" s="39"/>
    </row>
    <row r="336" spans="1:15" x14ac:dyDescent="0.2">
      <c r="D336" s="39"/>
    </row>
    <row r="337" spans="4:4" x14ac:dyDescent="0.2">
      <c r="D337" s="39"/>
    </row>
    <row r="338" spans="4:4" x14ac:dyDescent="0.2">
      <c r="D338" s="39"/>
    </row>
    <row r="339" spans="4:4" x14ac:dyDescent="0.2">
      <c r="D339" s="39"/>
    </row>
    <row r="340" spans="4:4" x14ac:dyDescent="0.2">
      <c r="D340" s="39"/>
    </row>
    <row r="341" spans="4:4" x14ac:dyDescent="0.2">
      <c r="D341" s="39"/>
    </row>
    <row r="342" spans="4:4" x14ac:dyDescent="0.2">
      <c r="D342" s="39"/>
    </row>
    <row r="343" spans="4:4" x14ac:dyDescent="0.2">
      <c r="D343" s="39"/>
    </row>
    <row r="344" spans="4:4" x14ac:dyDescent="0.2">
      <c r="D344" s="39"/>
    </row>
  </sheetData>
  <autoFilter ref="A1:K321"/>
  <pageMargins left="0.7" right="0.7" top="0.75" bottom="0.75" header="0.3" footer="0.3"/>
  <pageSetup paperSize="2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
  <sheetViews>
    <sheetView workbookViewId="0">
      <selection activeCell="D20" sqref="D20"/>
    </sheetView>
  </sheetViews>
  <sheetFormatPr defaultRowHeight="12.75" x14ac:dyDescent="0.2"/>
  <cols>
    <col min="1" max="1" width="11.42578125" bestFit="1" customWidth="1"/>
    <col min="2" max="2" width="9.7109375" customWidth="1"/>
    <col min="3" max="3" width="10.140625" customWidth="1"/>
    <col min="4" max="4" width="106.42578125" customWidth="1"/>
    <col min="5" max="5" width="34.42578125" style="52" customWidth="1"/>
    <col min="6" max="6" width="10.140625" bestFit="1" customWidth="1"/>
  </cols>
  <sheetData>
    <row r="1" spans="1:6" ht="15" x14ac:dyDescent="0.25">
      <c r="A1" s="48" t="s">
        <v>3181</v>
      </c>
      <c r="B1" s="48" t="s">
        <v>3180</v>
      </c>
      <c r="C1" s="48" t="s">
        <v>3179</v>
      </c>
      <c r="D1" s="51" t="s">
        <v>3171</v>
      </c>
      <c r="E1" s="70" t="s">
        <v>3172</v>
      </c>
      <c r="F1" s="51" t="s">
        <v>3173</v>
      </c>
    </row>
    <row r="2" spans="1:6" ht="14.25" x14ac:dyDescent="0.2">
      <c r="A2" s="46">
        <v>1</v>
      </c>
      <c r="B2" s="46" t="s">
        <v>3182</v>
      </c>
      <c r="C2" s="46">
        <v>1</v>
      </c>
      <c r="D2" s="49" t="s">
        <v>2951</v>
      </c>
      <c r="E2" s="62"/>
      <c r="F2" s="10">
        <v>41021</v>
      </c>
    </row>
    <row r="3" spans="1:6" ht="28.5" x14ac:dyDescent="0.2">
      <c r="A3" s="46">
        <v>2</v>
      </c>
      <c r="B3" s="46" t="s">
        <v>3182</v>
      </c>
      <c r="C3" s="46">
        <v>1</v>
      </c>
      <c r="D3" s="49" t="s">
        <v>2952</v>
      </c>
      <c r="E3" s="62"/>
      <c r="F3" s="10">
        <v>41021</v>
      </c>
    </row>
    <row r="4" spans="1:6" ht="14.25" x14ac:dyDescent="0.2">
      <c r="A4" s="46">
        <v>3</v>
      </c>
      <c r="B4" s="46" t="s">
        <v>3182</v>
      </c>
      <c r="C4" s="46">
        <v>1</v>
      </c>
      <c r="D4" s="49" t="s">
        <v>2953</v>
      </c>
      <c r="E4" s="62"/>
      <c r="F4" s="10">
        <v>41021</v>
      </c>
    </row>
    <row r="5" spans="1:6" ht="14.25" x14ac:dyDescent="0.2">
      <c r="A5" s="46">
        <v>4</v>
      </c>
      <c r="B5" s="46" t="s">
        <v>3182</v>
      </c>
      <c r="C5" s="46">
        <v>1</v>
      </c>
      <c r="D5" s="49" t="s">
        <v>2954</v>
      </c>
      <c r="E5" s="62"/>
      <c r="F5" s="10">
        <v>41021</v>
      </c>
    </row>
    <row r="6" spans="1:6" ht="14.25" x14ac:dyDescent="0.2">
      <c r="A6" s="46">
        <v>5</v>
      </c>
      <c r="B6" s="46" t="s">
        <v>3183</v>
      </c>
      <c r="C6" s="46">
        <v>1</v>
      </c>
      <c r="D6" s="49" t="s">
        <v>2955</v>
      </c>
      <c r="E6" s="62"/>
      <c r="F6" s="10">
        <v>41021</v>
      </c>
    </row>
    <row r="7" spans="1:6" ht="28.5" x14ac:dyDescent="0.2">
      <c r="A7" s="46">
        <v>6</v>
      </c>
      <c r="B7" s="46" t="s">
        <v>3184</v>
      </c>
      <c r="C7" s="46">
        <v>1</v>
      </c>
      <c r="D7" s="49" t="s">
        <v>2956</v>
      </c>
      <c r="E7" s="62"/>
      <c r="F7" s="10">
        <v>41021</v>
      </c>
    </row>
    <row r="8" spans="1:6" ht="42.75" x14ac:dyDescent="0.2">
      <c r="A8" s="46">
        <v>7</v>
      </c>
      <c r="B8" s="46" t="s">
        <v>3185</v>
      </c>
      <c r="C8" s="46">
        <v>1</v>
      </c>
      <c r="D8" s="49" t="s">
        <v>2957</v>
      </c>
      <c r="E8" s="62"/>
      <c r="F8" s="10">
        <v>41021</v>
      </c>
    </row>
    <row r="9" spans="1:6" ht="28.5" x14ac:dyDescent="0.2">
      <c r="A9" s="46">
        <v>8</v>
      </c>
      <c r="B9" s="46" t="s">
        <v>3186</v>
      </c>
      <c r="C9" s="46">
        <v>1</v>
      </c>
      <c r="D9" s="49" t="s">
        <v>2958</v>
      </c>
      <c r="E9" s="62"/>
      <c r="F9" s="10">
        <v>41021</v>
      </c>
    </row>
    <row r="10" spans="1:6" ht="28.5" x14ac:dyDescent="0.2">
      <c r="A10" s="46">
        <v>9</v>
      </c>
      <c r="B10" s="46" t="s">
        <v>3187</v>
      </c>
      <c r="C10" s="46">
        <v>1</v>
      </c>
      <c r="D10" s="49" t="s">
        <v>2959</v>
      </c>
      <c r="E10" s="62"/>
      <c r="F10" s="10">
        <v>41021</v>
      </c>
    </row>
    <row r="11" spans="1:6" ht="28.5" x14ac:dyDescent="0.2">
      <c r="A11" s="46">
        <v>10</v>
      </c>
      <c r="B11" s="46" t="s">
        <v>3188</v>
      </c>
      <c r="C11" s="46">
        <v>1</v>
      </c>
      <c r="D11" s="49" t="s">
        <v>2960</v>
      </c>
      <c r="E11" s="62"/>
      <c r="F11" s="10">
        <v>41021</v>
      </c>
    </row>
    <row r="12" spans="1:6" ht="28.5" x14ac:dyDescent="0.2">
      <c r="A12" s="46">
        <v>11</v>
      </c>
      <c r="B12" s="46" t="s">
        <v>3189</v>
      </c>
      <c r="C12" s="46">
        <v>1</v>
      </c>
      <c r="D12" s="49" t="s">
        <v>2961</v>
      </c>
      <c r="E12" s="62"/>
      <c r="F12" s="10">
        <v>41021</v>
      </c>
    </row>
    <row r="13" spans="1:6" ht="71.25" x14ac:dyDescent="0.2">
      <c r="A13" s="46">
        <v>12</v>
      </c>
      <c r="B13" s="46" t="s">
        <v>3190</v>
      </c>
      <c r="C13" s="46">
        <v>1</v>
      </c>
      <c r="D13" s="49" t="s">
        <v>2962</v>
      </c>
      <c r="E13" s="62"/>
      <c r="F13" s="10">
        <v>41021</v>
      </c>
    </row>
    <row r="14" spans="1:6" ht="14.25" x14ac:dyDescent="0.2">
      <c r="A14" s="46">
        <v>13</v>
      </c>
      <c r="B14" s="46" t="s">
        <v>3191</v>
      </c>
      <c r="C14" s="46">
        <v>1</v>
      </c>
      <c r="D14" s="49" t="s">
        <v>2963</v>
      </c>
      <c r="E14" s="62"/>
      <c r="F14" s="10">
        <v>41021</v>
      </c>
    </row>
    <row r="15" spans="1:6" ht="14.25" x14ac:dyDescent="0.2">
      <c r="A15" s="46">
        <v>14</v>
      </c>
      <c r="B15" s="46" t="s">
        <v>3192</v>
      </c>
      <c r="C15" s="46">
        <v>1</v>
      </c>
      <c r="D15" s="49" t="s">
        <v>2964</v>
      </c>
      <c r="E15" s="62"/>
      <c r="F15" s="10">
        <v>41021</v>
      </c>
    </row>
    <row r="16" spans="1:6" ht="28.5" x14ac:dyDescent="0.2">
      <c r="A16" s="46">
        <v>15</v>
      </c>
      <c r="B16" s="46" t="s">
        <v>3193</v>
      </c>
      <c r="C16" s="46">
        <v>1</v>
      </c>
      <c r="D16" s="49" t="s">
        <v>2965</v>
      </c>
      <c r="E16" s="62"/>
      <c r="F16" s="10">
        <v>41021</v>
      </c>
    </row>
    <row r="17" spans="1:6" ht="14.25" x14ac:dyDescent="0.2">
      <c r="A17" s="46">
        <v>16</v>
      </c>
      <c r="B17" s="46" t="s">
        <v>3194</v>
      </c>
      <c r="C17" s="46">
        <v>1</v>
      </c>
      <c r="D17" s="49" t="s">
        <v>2966</v>
      </c>
      <c r="E17" s="62"/>
      <c r="F17" s="10">
        <v>41021</v>
      </c>
    </row>
    <row r="18" spans="1:6" ht="42.75" x14ac:dyDescent="0.2">
      <c r="A18" s="46">
        <v>17</v>
      </c>
      <c r="B18" s="46" t="s">
        <v>3195</v>
      </c>
      <c r="C18" s="46">
        <v>1</v>
      </c>
      <c r="D18" s="49" t="s">
        <v>2967</v>
      </c>
      <c r="E18" s="62"/>
      <c r="F18" s="10">
        <v>41021</v>
      </c>
    </row>
    <row r="19" spans="1:6" ht="14.25" x14ac:dyDescent="0.2">
      <c r="A19" s="46">
        <v>18</v>
      </c>
      <c r="B19" s="46" t="s">
        <v>3196</v>
      </c>
      <c r="C19" s="46">
        <v>1</v>
      </c>
      <c r="D19" s="49" t="s">
        <v>2968</v>
      </c>
      <c r="E19" s="62"/>
      <c r="F19" s="10">
        <v>41021</v>
      </c>
    </row>
    <row r="20" spans="1:6" ht="42.75" x14ac:dyDescent="0.2">
      <c r="A20" s="46">
        <v>19</v>
      </c>
      <c r="B20" s="46" t="s">
        <v>3197</v>
      </c>
      <c r="C20" s="46">
        <v>1</v>
      </c>
      <c r="D20" s="49" t="s">
        <v>2969</v>
      </c>
      <c r="E20" s="71" t="s">
        <v>3175</v>
      </c>
      <c r="F20" s="10">
        <v>41021</v>
      </c>
    </row>
    <row r="21" spans="1:6" ht="42.75" x14ac:dyDescent="0.2">
      <c r="A21" s="46">
        <v>20</v>
      </c>
      <c r="B21" s="46" t="s">
        <v>3198</v>
      </c>
      <c r="C21" s="46">
        <v>1</v>
      </c>
      <c r="D21" s="50" t="s">
        <v>2970</v>
      </c>
      <c r="E21" s="62"/>
      <c r="F21" s="10">
        <v>41021</v>
      </c>
    </row>
    <row r="22" spans="1:6" ht="14.25" x14ac:dyDescent="0.2">
      <c r="A22" s="46">
        <v>21</v>
      </c>
      <c r="B22" s="46" t="s">
        <v>3199</v>
      </c>
      <c r="C22" s="46">
        <v>1</v>
      </c>
      <c r="D22" s="49" t="s">
        <v>2971</v>
      </c>
      <c r="E22" s="62"/>
      <c r="F22" s="10">
        <v>41021</v>
      </c>
    </row>
    <row r="23" spans="1:6" ht="28.5" x14ac:dyDescent="0.2">
      <c r="A23" s="46">
        <v>22</v>
      </c>
      <c r="B23" s="46" t="s">
        <v>3200</v>
      </c>
      <c r="C23" s="46">
        <v>1</v>
      </c>
      <c r="D23" s="49" t="s">
        <v>2972</v>
      </c>
      <c r="E23" s="62"/>
      <c r="F23" s="10">
        <v>41021</v>
      </c>
    </row>
    <row r="24" spans="1:6" ht="42.75" x14ac:dyDescent="0.2">
      <c r="A24" s="46">
        <v>23</v>
      </c>
      <c r="B24" s="46" t="s">
        <v>3201</v>
      </c>
      <c r="C24" s="46">
        <v>1</v>
      </c>
      <c r="D24" s="49" t="s">
        <v>2973</v>
      </c>
      <c r="E24" s="62"/>
      <c r="F24" s="10">
        <v>41021</v>
      </c>
    </row>
    <row r="25" spans="1:6" ht="42.75" x14ac:dyDescent="0.2">
      <c r="A25" s="46">
        <v>24</v>
      </c>
      <c r="B25" s="46" t="s">
        <v>3202</v>
      </c>
      <c r="C25" s="46">
        <v>1</v>
      </c>
      <c r="D25" s="49" t="s">
        <v>2974</v>
      </c>
      <c r="E25" s="62"/>
      <c r="F25" s="10">
        <v>41021</v>
      </c>
    </row>
    <row r="26" spans="1:6" ht="28.5" x14ac:dyDescent="0.2">
      <c r="A26" s="46">
        <v>25</v>
      </c>
      <c r="B26" s="46" t="s">
        <v>3203</v>
      </c>
      <c r="C26" s="46">
        <v>1</v>
      </c>
      <c r="D26" s="49" t="s">
        <v>2975</v>
      </c>
      <c r="E26" s="62"/>
      <c r="F26" s="10">
        <v>41021</v>
      </c>
    </row>
    <row r="27" spans="1:6" ht="42.75" x14ac:dyDescent="0.2">
      <c r="A27" s="46">
        <v>26</v>
      </c>
      <c r="B27" s="46" t="s">
        <v>3204</v>
      </c>
      <c r="C27" s="46">
        <v>1</v>
      </c>
      <c r="D27" s="49" t="s">
        <v>2976</v>
      </c>
      <c r="E27" s="62"/>
      <c r="F27" s="10">
        <v>41021</v>
      </c>
    </row>
    <row r="28" spans="1:6" ht="28.5" x14ac:dyDescent="0.2">
      <c r="A28" s="46">
        <v>27</v>
      </c>
      <c r="B28" s="46" t="s">
        <v>3205</v>
      </c>
      <c r="C28" s="46">
        <v>1</v>
      </c>
      <c r="D28" s="49" t="s">
        <v>2977</v>
      </c>
      <c r="E28" s="62"/>
      <c r="F28" s="10">
        <v>41021</v>
      </c>
    </row>
    <row r="29" spans="1:6" ht="14.25" x14ac:dyDescent="0.2">
      <c r="A29" s="46">
        <v>28</v>
      </c>
      <c r="B29" s="46" t="s">
        <v>3206</v>
      </c>
      <c r="C29" s="46">
        <v>1</v>
      </c>
      <c r="D29" s="49" t="s">
        <v>2978</v>
      </c>
      <c r="E29" s="62"/>
      <c r="F29" s="10">
        <v>41021</v>
      </c>
    </row>
    <row r="30" spans="1:6" ht="14.25" x14ac:dyDescent="0.2">
      <c r="A30" s="46">
        <v>29</v>
      </c>
      <c r="B30" s="46" t="s">
        <v>3207</v>
      </c>
      <c r="C30" s="46">
        <v>1</v>
      </c>
      <c r="D30" s="49" t="s">
        <v>2979</v>
      </c>
      <c r="E30" s="62"/>
      <c r="F30" s="10">
        <v>41021</v>
      </c>
    </row>
    <row r="31" spans="1:6" ht="14.25" x14ac:dyDescent="0.2">
      <c r="A31" s="46">
        <v>30</v>
      </c>
      <c r="B31" s="46" t="s">
        <v>3208</v>
      </c>
      <c r="C31" s="46">
        <v>1</v>
      </c>
      <c r="D31" s="49" t="s">
        <v>2980</v>
      </c>
      <c r="E31" s="62"/>
      <c r="F31" s="10">
        <v>41021</v>
      </c>
    </row>
    <row r="32" spans="1:6" ht="28.5" x14ac:dyDescent="0.2">
      <c r="A32" s="46">
        <v>31</v>
      </c>
      <c r="B32" s="46" t="s">
        <v>3209</v>
      </c>
      <c r="C32" s="46">
        <v>1</v>
      </c>
      <c r="D32" s="49" t="s">
        <v>2981</v>
      </c>
      <c r="E32" s="62"/>
      <c r="F32" s="10">
        <v>41021</v>
      </c>
    </row>
    <row r="33" spans="1:6" ht="28.5" x14ac:dyDescent="0.2">
      <c r="A33" s="46">
        <v>32</v>
      </c>
      <c r="B33" s="46" t="s">
        <v>3210</v>
      </c>
      <c r="C33" s="46">
        <v>1</v>
      </c>
      <c r="D33" s="49" t="s">
        <v>2982</v>
      </c>
      <c r="E33" s="62"/>
      <c r="F33" s="10">
        <v>41021</v>
      </c>
    </row>
    <row r="34" spans="1:6" ht="28.5" x14ac:dyDescent="0.2">
      <c r="A34" s="46">
        <v>33</v>
      </c>
      <c r="B34" s="46" t="s">
        <v>3211</v>
      </c>
      <c r="C34" s="46">
        <v>1</v>
      </c>
      <c r="D34" s="49" t="s">
        <v>2983</v>
      </c>
      <c r="E34" s="62"/>
      <c r="F34" s="10">
        <v>41021</v>
      </c>
    </row>
    <row r="35" spans="1:6" ht="42.75" x14ac:dyDescent="0.2">
      <c r="A35" s="46">
        <v>34</v>
      </c>
      <c r="B35" s="46" t="s">
        <v>3212</v>
      </c>
      <c r="C35" s="46">
        <v>1</v>
      </c>
      <c r="D35" s="49" t="s">
        <v>2984</v>
      </c>
      <c r="E35" s="62"/>
      <c r="F35" s="10">
        <v>41021</v>
      </c>
    </row>
    <row r="36" spans="1:6" ht="42.75" x14ac:dyDescent="0.2">
      <c r="A36" s="46">
        <v>35</v>
      </c>
      <c r="B36" s="46" t="s">
        <v>3213</v>
      </c>
      <c r="C36" s="46">
        <v>1</v>
      </c>
      <c r="D36" s="50" t="s">
        <v>2985</v>
      </c>
      <c r="E36" s="62"/>
      <c r="F36" s="10">
        <v>41021</v>
      </c>
    </row>
    <row r="37" spans="1:6" ht="28.5" x14ac:dyDescent="0.2">
      <c r="A37" s="46">
        <v>36</v>
      </c>
      <c r="B37" s="46" t="s">
        <v>3214</v>
      </c>
      <c r="C37" s="46">
        <v>1</v>
      </c>
      <c r="D37" s="49" t="s">
        <v>2986</v>
      </c>
      <c r="E37" s="62"/>
      <c r="F37" s="10">
        <v>41021</v>
      </c>
    </row>
    <row r="38" spans="1:6" ht="14.25" x14ac:dyDescent="0.2">
      <c r="A38" s="46">
        <v>37</v>
      </c>
      <c r="B38" s="46" t="s">
        <v>3215</v>
      </c>
      <c r="C38" s="46">
        <v>1</v>
      </c>
      <c r="D38" s="49" t="s">
        <v>2987</v>
      </c>
      <c r="E38" s="62"/>
      <c r="F38" s="10">
        <v>41021</v>
      </c>
    </row>
    <row r="39" spans="1:6" ht="28.5" x14ac:dyDescent="0.2">
      <c r="A39" s="46">
        <v>38</v>
      </c>
      <c r="B39" s="46" t="s">
        <v>3216</v>
      </c>
      <c r="C39" s="46">
        <v>1</v>
      </c>
      <c r="D39" s="49" t="s">
        <v>2988</v>
      </c>
      <c r="E39" s="62"/>
      <c r="F39" s="10">
        <v>41021</v>
      </c>
    </row>
    <row r="40" spans="1:6" ht="14.25" x14ac:dyDescent="0.2">
      <c r="A40" s="46">
        <v>39</v>
      </c>
      <c r="B40" s="46" t="s">
        <v>3217</v>
      </c>
      <c r="C40" s="46">
        <v>1</v>
      </c>
      <c r="D40" s="50" t="s">
        <v>2989</v>
      </c>
      <c r="E40" s="62"/>
      <c r="F40" s="10">
        <v>41021</v>
      </c>
    </row>
    <row r="41" spans="1:6" ht="28.5" x14ac:dyDescent="0.2">
      <c r="A41" s="46">
        <v>40</v>
      </c>
      <c r="B41" s="46" t="s">
        <v>3218</v>
      </c>
      <c r="C41" s="46">
        <v>1</v>
      </c>
      <c r="D41" s="49" t="s">
        <v>2990</v>
      </c>
      <c r="E41" s="62"/>
      <c r="F41" s="10">
        <v>41021</v>
      </c>
    </row>
    <row r="42" spans="1:6" ht="28.5" x14ac:dyDescent="0.2">
      <c r="A42" s="46">
        <v>41</v>
      </c>
      <c r="B42" s="46" t="s">
        <v>3219</v>
      </c>
      <c r="C42" s="46">
        <v>1</v>
      </c>
      <c r="D42" s="49" t="s">
        <v>2991</v>
      </c>
      <c r="E42" s="62"/>
      <c r="F42" s="10">
        <v>41021</v>
      </c>
    </row>
    <row r="43" spans="1:6" ht="28.5" x14ac:dyDescent="0.2">
      <c r="A43" s="46">
        <v>42</v>
      </c>
      <c r="B43" s="46" t="s">
        <v>3220</v>
      </c>
      <c r="C43" s="46">
        <v>1</v>
      </c>
      <c r="D43" s="49" t="s">
        <v>2992</v>
      </c>
      <c r="E43" s="62"/>
      <c r="F43" s="10">
        <v>41021</v>
      </c>
    </row>
    <row r="44" spans="1:6" ht="14.25" x14ac:dyDescent="0.2">
      <c r="A44" s="46">
        <v>43</v>
      </c>
      <c r="B44" s="46" t="s">
        <v>3221</v>
      </c>
      <c r="C44" s="46">
        <v>1</v>
      </c>
      <c r="D44" s="49" t="s">
        <v>2993</v>
      </c>
      <c r="E44" s="62"/>
      <c r="F44" s="10">
        <v>41021</v>
      </c>
    </row>
    <row r="45" spans="1:6" ht="42.75" x14ac:dyDescent="0.2">
      <c r="A45" s="46">
        <v>44</v>
      </c>
      <c r="B45" s="46" t="s">
        <v>3222</v>
      </c>
      <c r="C45" s="46">
        <v>1</v>
      </c>
      <c r="D45" s="49" t="s">
        <v>2994</v>
      </c>
      <c r="E45" s="62"/>
      <c r="F45" s="10">
        <v>41021</v>
      </c>
    </row>
    <row r="46" spans="1:6" ht="28.5" x14ac:dyDescent="0.2">
      <c r="A46" s="46">
        <v>45</v>
      </c>
      <c r="B46" s="46" t="s">
        <v>3223</v>
      </c>
      <c r="C46" s="46">
        <v>1</v>
      </c>
      <c r="D46" s="49" t="s">
        <v>2995</v>
      </c>
      <c r="E46" s="62"/>
      <c r="F46" s="10">
        <v>41021</v>
      </c>
    </row>
    <row r="47" spans="1:6" ht="42.75" x14ac:dyDescent="0.2">
      <c r="A47" s="46">
        <v>46</v>
      </c>
      <c r="B47" s="46" t="s">
        <v>3224</v>
      </c>
      <c r="C47" s="46">
        <v>1</v>
      </c>
      <c r="D47" s="50" t="s">
        <v>2996</v>
      </c>
      <c r="E47" s="62"/>
      <c r="F47" s="10">
        <v>41021</v>
      </c>
    </row>
    <row r="48" spans="1:6" ht="42.75" x14ac:dyDescent="0.2">
      <c r="A48" s="46">
        <v>47</v>
      </c>
      <c r="B48" s="46" t="s">
        <v>3225</v>
      </c>
      <c r="C48" s="46">
        <v>1</v>
      </c>
      <c r="D48" s="49" t="s">
        <v>2997</v>
      </c>
      <c r="E48" s="62"/>
      <c r="F48" s="10">
        <v>41021</v>
      </c>
    </row>
    <row r="49" spans="1:6" ht="28.5" x14ac:dyDescent="0.2">
      <c r="A49" s="46">
        <v>48</v>
      </c>
      <c r="B49" s="46" t="s">
        <v>3226</v>
      </c>
      <c r="C49" s="46">
        <v>1</v>
      </c>
      <c r="D49" s="49" t="s">
        <v>2998</v>
      </c>
      <c r="E49" s="62"/>
      <c r="F49" s="10">
        <v>41021</v>
      </c>
    </row>
    <row r="50" spans="1:6" ht="42.75" x14ac:dyDescent="0.2">
      <c r="A50" s="46">
        <v>49</v>
      </c>
      <c r="B50" s="46" t="s">
        <v>3227</v>
      </c>
      <c r="C50" s="46">
        <v>1</v>
      </c>
      <c r="D50" s="49" t="s">
        <v>2999</v>
      </c>
      <c r="E50" s="62"/>
      <c r="F50" s="10">
        <v>41021</v>
      </c>
    </row>
    <row r="51" spans="1:6" ht="28.5" x14ac:dyDescent="0.2">
      <c r="A51" s="46">
        <v>50</v>
      </c>
      <c r="B51" s="46" t="s">
        <v>3228</v>
      </c>
      <c r="C51" s="46">
        <v>1</v>
      </c>
      <c r="D51" s="49" t="s">
        <v>3000</v>
      </c>
      <c r="E51" s="62"/>
      <c r="F51" s="10">
        <v>41021</v>
      </c>
    </row>
    <row r="52" spans="1:6" ht="42.75" x14ac:dyDescent="0.2">
      <c r="A52" s="46">
        <v>51</v>
      </c>
      <c r="B52" s="46" t="s">
        <v>3229</v>
      </c>
      <c r="C52" s="46">
        <v>1</v>
      </c>
      <c r="D52" s="49" t="s">
        <v>3001</v>
      </c>
      <c r="E52" s="62"/>
      <c r="F52" s="10">
        <v>41021</v>
      </c>
    </row>
    <row r="53" spans="1:6" ht="14.25" x14ac:dyDescent="0.2">
      <c r="A53" s="46">
        <v>52</v>
      </c>
      <c r="B53" s="46" t="s">
        <v>3230</v>
      </c>
      <c r="C53" s="46">
        <v>1</v>
      </c>
      <c r="D53" s="49" t="s">
        <v>3002</v>
      </c>
      <c r="E53" s="62"/>
      <c r="F53" s="10">
        <v>41021</v>
      </c>
    </row>
    <row r="54" spans="1:6" ht="28.5" x14ac:dyDescent="0.2">
      <c r="A54" s="46">
        <v>53</v>
      </c>
      <c r="B54" s="46" t="s">
        <v>3231</v>
      </c>
      <c r="C54" s="46">
        <v>1</v>
      </c>
      <c r="D54" s="49" t="s">
        <v>3003</v>
      </c>
      <c r="E54" s="62"/>
      <c r="F54" s="10">
        <v>41021</v>
      </c>
    </row>
    <row r="55" spans="1:6" ht="28.5" x14ac:dyDescent="0.2">
      <c r="A55" s="46">
        <v>54</v>
      </c>
      <c r="B55" s="46" t="s">
        <v>3182</v>
      </c>
      <c r="C55" s="47">
        <v>2</v>
      </c>
      <c r="D55" s="49" t="s">
        <v>3004</v>
      </c>
      <c r="E55" s="62"/>
      <c r="F55" s="10">
        <v>41060</v>
      </c>
    </row>
    <row r="56" spans="1:6" ht="28.5" x14ac:dyDescent="0.2">
      <c r="A56" s="46">
        <v>55</v>
      </c>
      <c r="B56" s="46" t="s">
        <v>3183</v>
      </c>
      <c r="C56" s="47">
        <v>2</v>
      </c>
      <c r="D56" s="49" t="s">
        <v>3005</v>
      </c>
      <c r="E56" s="62"/>
      <c r="F56" s="10">
        <v>41060</v>
      </c>
    </row>
    <row r="57" spans="1:6" ht="28.5" x14ac:dyDescent="0.2">
      <c r="A57" s="46">
        <v>56</v>
      </c>
      <c r="B57" s="46" t="s">
        <v>3184</v>
      </c>
      <c r="C57" s="47">
        <v>2</v>
      </c>
      <c r="D57" s="49" t="s">
        <v>3006</v>
      </c>
      <c r="E57" s="62"/>
      <c r="F57" s="10">
        <v>41060</v>
      </c>
    </row>
    <row r="58" spans="1:6" ht="28.5" x14ac:dyDescent="0.2">
      <c r="A58" s="46">
        <v>57</v>
      </c>
      <c r="B58" s="46" t="s">
        <v>3185</v>
      </c>
      <c r="C58" s="47">
        <v>2</v>
      </c>
      <c r="D58" s="49" t="s">
        <v>3007</v>
      </c>
      <c r="E58" s="62"/>
      <c r="F58" s="10">
        <v>41060</v>
      </c>
    </row>
    <row r="59" spans="1:6" ht="42.75" x14ac:dyDescent="0.2">
      <c r="A59" s="46">
        <v>58</v>
      </c>
      <c r="B59" s="46" t="s">
        <v>3186</v>
      </c>
      <c r="C59" s="47">
        <v>2</v>
      </c>
      <c r="D59" s="49" t="s">
        <v>3008</v>
      </c>
      <c r="E59" s="62"/>
      <c r="F59" s="10">
        <v>41060</v>
      </c>
    </row>
    <row r="60" spans="1:6" ht="42.75" x14ac:dyDescent="0.2">
      <c r="A60" s="46">
        <v>59</v>
      </c>
      <c r="B60" s="46" t="s">
        <v>3187</v>
      </c>
      <c r="C60" s="47">
        <v>2</v>
      </c>
      <c r="D60" s="49" t="s">
        <v>3009</v>
      </c>
      <c r="E60" s="62"/>
      <c r="F60" s="10">
        <v>41060</v>
      </c>
    </row>
    <row r="61" spans="1:6" ht="14.25" x14ac:dyDescent="0.2">
      <c r="A61" s="46">
        <v>60</v>
      </c>
      <c r="B61" s="46" t="s">
        <v>3188</v>
      </c>
      <c r="C61" s="47">
        <v>2</v>
      </c>
      <c r="D61" s="49" t="s">
        <v>3010</v>
      </c>
      <c r="E61" s="62"/>
      <c r="F61" s="10">
        <v>41060</v>
      </c>
    </row>
    <row r="62" spans="1:6" ht="14.25" x14ac:dyDescent="0.2">
      <c r="A62" s="46">
        <v>61</v>
      </c>
      <c r="B62" s="46" t="s">
        <v>3232</v>
      </c>
      <c r="C62" s="47">
        <v>2</v>
      </c>
      <c r="D62" s="49" t="s">
        <v>3011</v>
      </c>
      <c r="E62" s="62"/>
      <c r="F62" s="10">
        <v>41060</v>
      </c>
    </row>
    <row r="63" spans="1:6" ht="14.25" x14ac:dyDescent="0.2">
      <c r="A63" s="46">
        <v>62</v>
      </c>
      <c r="B63" s="46" t="s">
        <v>3233</v>
      </c>
      <c r="C63" s="47">
        <v>2</v>
      </c>
      <c r="D63" s="49" t="s">
        <v>3012</v>
      </c>
      <c r="E63" s="62"/>
      <c r="F63" s="10">
        <v>41060</v>
      </c>
    </row>
    <row r="64" spans="1:6" ht="28.5" x14ac:dyDescent="0.2">
      <c r="A64" s="46">
        <v>63</v>
      </c>
      <c r="B64" s="46" t="s">
        <v>3189</v>
      </c>
      <c r="C64" s="47">
        <v>2</v>
      </c>
      <c r="D64" s="49" t="s">
        <v>3013</v>
      </c>
      <c r="E64" s="62"/>
      <c r="F64" s="10">
        <v>41060</v>
      </c>
    </row>
    <row r="65" spans="1:6" ht="28.5" x14ac:dyDescent="0.2">
      <c r="A65" s="46">
        <v>64</v>
      </c>
      <c r="B65" s="46" t="s">
        <v>3190</v>
      </c>
      <c r="C65" s="47">
        <v>2</v>
      </c>
      <c r="D65" s="49" t="s">
        <v>3014</v>
      </c>
      <c r="E65" s="62"/>
      <c r="F65" s="10">
        <v>41060</v>
      </c>
    </row>
    <row r="66" spans="1:6" ht="28.5" x14ac:dyDescent="0.2">
      <c r="A66" s="46">
        <v>65</v>
      </c>
      <c r="B66" s="46" t="s">
        <v>3193</v>
      </c>
      <c r="C66" s="47">
        <v>2</v>
      </c>
      <c r="D66" s="49" t="s">
        <v>3015</v>
      </c>
      <c r="E66" s="62"/>
      <c r="F66" s="10">
        <v>41060</v>
      </c>
    </row>
    <row r="67" spans="1:6" ht="14.25" x14ac:dyDescent="0.2">
      <c r="A67" s="46">
        <v>66</v>
      </c>
      <c r="B67" s="46" t="s">
        <v>3234</v>
      </c>
      <c r="C67" s="47">
        <v>2</v>
      </c>
      <c r="D67" s="49" t="s">
        <v>3016</v>
      </c>
      <c r="E67" s="62"/>
      <c r="F67" s="10">
        <v>41060</v>
      </c>
    </row>
    <row r="68" spans="1:6" ht="14.25" x14ac:dyDescent="0.2">
      <c r="A68" s="46">
        <v>67</v>
      </c>
      <c r="B68" s="46" t="s">
        <v>3194</v>
      </c>
      <c r="C68" s="47">
        <v>2</v>
      </c>
      <c r="D68" s="49" t="s">
        <v>3017</v>
      </c>
      <c r="E68" s="62"/>
      <c r="F68" s="10">
        <v>41060</v>
      </c>
    </row>
    <row r="69" spans="1:6" ht="14.25" x14ac:dyDescent="0.2">
      <c r="A69" s="46">
        <v>68</v>
      </c>
      <c r="B69" s="46" t="s">
        <v>3235</v>
      </c>
      <c r="C69" s="47">
        <v>2</v>
      </c>
      <c r="D69" s="49" t="s">
        <v>3018</v>
      </c>
      <c r="E69" s="62"/>
      <c r="F69" s="10">
        <v>41060</v>
      </c>
    </row>
    <row r="70" spans="1:6" ht="14.25" x14ac:dyDescent="0.2">
      <c r="A70" s="46">
        <v>69</v>
      </c>
      <c r="B70" s="46" t="s">
        <v>3195</v>
      </c>
      <c r="C70" s="47">
        <v>2</v>
      </c>
      <c r="D70" s="49" t="s">
        <v>3019</v>
      </c>
      <c r="E70" s="62"/>
      <c r="F70" s="10">
        <v>41060</v>
      </c>
    </row>
    <row r="71" spans="1:6" ht="28.5" x14ac:dyDescent="0.2">
      <c r="A71" s="46">
        <v>70</v>
      </c>
      <c r="B71" s="46" t="s">
        <v>3196</v>
      </c>
      <c r="C71" s="47">
        <v>2</v>
      </c>
      <c r="D71" s="49" t="s">
        <v>3020</v>
      </c>
      <c r="E71" s="62"/>
      <c r="F71" s="10">
        <v>41060</v>
      </c>
    </row>
    <row r="72" spans="1:6" ht="28.5" x14ac:dyDescent="0.2">
      <c r="A72" s="46">
        <v>71</v>
      </c>
      <c r="B72" s="46" t="s">
        <v>3197</v>
      </c>
      <c r="C72" s="47">
        <v>2</v>
      </c>
      <c r="D72" s="49" t="s">
        <v>3021</v>
      </c>
      <c r="E72" s="62"/>
      <c r="F72" s="10">
        <v>41060</v>
      </c>
    </row>
    <row r="73" spans="1:6" ht="28.5" x14ac:dyDescent="0.2">
      <c r="A73" s="46">
        <v>72</v>
      </c>
      <c r="B73" s="46" t="s">
        <v>3200</v>
      </c>
      <c r="C73" s="47">
        <v>2</v>
      </c>
      <c r="D73" s="49" t="s">
        <v>3022</v>
      </c>
      <c r="E73" s="62"/>
      <c r="F73" s="10">
        <v>41060</v>
      </c>
    </row>
    <row r="74" spans="1:6" ht="14.25" x14ac:dyDescent="0.2">
      <c r="A74" s="46">
        <v>73</v>
      </c>
      <c r="B74" s="46" t="s">
        <v>3201</v>
      </c>
      <c r="C74" s="47">
        <v>2</v>
      </c>
      <c r="D74" s="49" t="s">
        <v>3023</v>
      </c>
      <c r="E74" s="62"/>
      <c r="F74" s="10">
        <v>41060</v>
      </c>
    </row>
    <row r="75" spans="1:6" ht="28.5" x14ac:dyDescent="0.2">
      <c r="A75" s="46">
        <v>74</v>
      </c>
      <c r="B75" s="46" t="s">
        <v>3202</v>
      </c>
      <c r="C75" s="47">
        <v>2</v>
      </c>
      <c r="D75" s="49" t="s">
        <v>3024</v>
      </c>
      <c r="E75" s="62"/>
      <c r="F75" s="10">
        <v>41060</v>
      </c>
    </row>
    <row r="76" spans="1:6" ht="28.5" x14ac:dyDescent="0.2">
      <c r="A76" s="46">
        <v>75</v>
      </c>
      <c r="B76" s="46" t="s">
        <v>3203</v>
      </c>
      <c r="C76" s="47">
        <v>2</v>
      </c>
      <c r="D76" s="49" t="s">
        <v>3025</v>
      </c>
      <c r="E76" s="62"/>
      <c r="F76" s="10">
        <v>41060</v>
      </c>
    </row>
    <row r="77" spans="1:6" ht="28.5" x14ac:dyDescent="0.2">
      <c r="A77" s="46">
        <v>76</v>
      </c>
      <c r="B77" s="46" t="s">
        <v>3204</v>
      </c>
      <c r="C77" s="47">
        <v>2</v>
      </c>
      <c r="D77" s="49" t="s">
        <v>3026</v>
      </c>
      <c r="E77" s="62"/>
      <c r="F77" s="10">
        <v>41060</v>
      </c>
    </row>
    <row r="78" spans="1:6" ht="28.5" x14ac:dyDescent="0.2">
      <c r="A78" s="46">
        <v>77</v>
      </c>
      <c r="B78" s="46" t="s">
        <v>3205</v>
      </c>
      <c r="C78" s="47">
        <v>2</v>
      </c>
      <c r="D78" s="49" t="s">
        <v>3027</v>
      </c>
      <c r="E78" s="62"/>
      <c r="F78" s="10">
        <v>41060</v>
      </c>
    </row>
    <row r="79" spans="1:6" ht="28.5" x14ac:dyDescent="0.2">
      <c r="A79" s="46">
        <v>78</v>
      </c>
      <c r="B79" s="46" t="s">
        <v>3207</v>
      </c>
      <c r="C79" s="47">
        <v>2</v>
      </c>
      <c r="D79" s="49" t="s">
        <v>3028</v>
      </c>
      <c r="E79" s="62"/>
      <c r="F79" s="10">
        <v>41060</v>
      </c>
    </row>
    <row r="80" spans="1:6" ht="28.5" x14ac:dyDescent="0.2">
      <c r="A80" s="46">
        <v>79</v>
      </c>
      <c r="B80" s="46" t="s">
        <v>3208</v>
      </c>
      <c r="C80" s="47">
        <v>2</v>
      </c>
      <c r="D80" s="49" t="s">
        <v>3029</v>
      </c>
      <c r="E80" s="62"/>
      <c r="F80" s="10">
        <v>41060</v>
      </c>
    </row>
    <row r="81" spans="1:6" ht="28.5" x14ac:dyDescent="0.2">
      <c r="A81" s="46">
        <v>80</v>
      </c>
      <c r="B81" s="46" t="s">
        <v>3209</v>
      </c>
      <c r="C81" s="47">
        <v>2</v>
      </c>
      <c r="D81" s="49" t="s">
        <v>3030</v>
      </c>
      <c r="E81" s="62"/>
      <c r="F81" s="10">
        <v>41060</v>
      </c>
    </row>
    <row r="82" spans="1:6" ht="28.5" x14ac:dyDescent="0.2">
      <c r="A82" s="46">
        <v>81</v>
      </c>
      <c r="B82" s="46" t="s">
        <v>3236</v>
      </c>
      <c r="C82" s="47">
        <v>2</v>
      </c>
      <c r="D82" s="49" t="s">
        <v>3031</v>
      </c>
      <c r="E82" s="62"/>
      <c r="F82" s="10">
        <v>41060</v>
      </c>
    </row>
    <row r="83" spans="1:6" ht="28.5" x14ac:dyDescent="0.2">
      <c r="A83" s="46">
        <v>82</v>
      </c>
      <c r="B83" s="46" t="s">
        <v>3237</v>
      </c>
      <c r="C83" s="47">
        <v>2</v>
      </c>
      <c r="D83" s="49" t="s">
        <v>3032</v>
      </c>
      <c r="E83" s="62"/>
      <c r="F83" s="10">
        <v>41060</v>
      </c>
    </row>
    <row r="84" spans="1:6" ht="42.75" x14ac:dyDescent="0.2">
      <c r="A84" s="46">
        <v>83</v>
      </c>
      <c r="B84" s="46" t="s">
        <v>3210</v>
      </c>
      <c r="C84" s="47">
        <v>2</v>
      </c>
      <c r="D84" s="49" t="s">
        <v>3033</v>
      </c>
      <c r="E84" s="62"/>
      <c r="F84" s="10">
        <v>41060</v>
      </c>
    </row>
    <row r="85" spans="1:6" ht="28.5" x14ac:dyDescent="0.2">
      <c r="A85" s="46">
        <v>84</v>
      </c>
      <c r="B85" s="46" t="s">
        <v>3211</v>
      </c>
      <c r="C85" s="47">
        <v>2</v>
      </c>
      <c r="D85" s="49" t="s">
        <v>3034</v>
      </c>
      <c r="E85" s="62"/>
      <c r="F85" s="10">
        <v>41060</v>
      </c>
    </row>
    <row r="86" spans="1:6" ht="42.75" x14ac:dyDescent="0.2">
      <c r="A86" s="46">
        <v>85</v>
      </c>
      <c r="B86" s="46" t="s">
        <v>3212</v>
      </c>
      <c r="C86" s="47">
        <v>2</v>
      </c>
      <c r="D86" s="49" t="s">
        <v>3035</v>
      </c>
      <c r="E86" s="62"/>
      <c r="F86" s="10">
        <v>41060</v>
      </c>
    </row>
    <row r="87" spans="1:6" ht="28.5" x14ac:dyDescent="0.2">
      <c r="A87" s="46">
        <v>86</v>
      </c>
      <c r="B87" s="46" t="s">
        <v>3213</v>
      </c>
      <c r="C87" s="47">
        <v>2</v>
      </c>
      <c r="D87" s="49" t="s">
        <v>3036</v>
      </c>
      <c r="E87" s="62"/>
      <c r="F87" s="10">
        <v>41060</v>
      </c>
    </row>
    <row r="88" spans="1:6" ht="42.75" x14ac:dyDescent="0.2">
      <c r="A88" s="46">
        <v>87</v>
      </c>
      <c r="B88" s="46" t="s">
        <v>3214</v>
      </c>
      <c r="C88" s="47">
        <v>2</v>
      </c>
      <c r="D88" s="49" t="s">
        <v>3037</v>
      </c>
      <c r="E88" s="71" t="s">
        <v>3177</v>
      </c>
      <c r="F88" s="10">
        <v>41060</v>
      </c>
    </row>
    <row r="89" spans="1:6" ht="28.5" x14ac:dyDescent="0.2">
      <c r="A89" s="46">
        <v>88</v>
      </c>
      <c r="B89" s="46" t="s">
        <v>3238</v>
      </c>
      <c r="C89" s="47">
        <v>2</v>
      </c>
      <c r="D89" s="49" t="s">
        <v>3038</v>
      </c>
      <c r="E89" s="72" t="s">
        <v>3176</v>
      </c>
      <c r="F89" s="10">
        <v>41060</v>
      </c>
    </row>
    <row r="90" spans="1:6" ht="57" x14ac:dyDescent="0.2">
      <c r="A90" s="46">
        <v>89</v>
      </c>
      <c r="B90" s="46" t="s">
        <v>3215</v>
      </c>
      <c r="C90" s="47">
        <v>2</v>
      </c>
      <c r="D90" s="49" t="s">
        <v>3039</v>
      </c>
      <c r="E90" s="62"/>
      <c r="F90" s="10">
        <v>41060</v>
      </c>
    </row>
    <row r="91" spans="1:6" ht="42.75" x14ac:dyDescent="0.2">
      <c r="A91" s="46">
        <v>90</v>
      </c>
      <c r="B91" s="46" t="s">
        <v>3216</v>
      </c>
      <c r="C91" s="47">
        <v>2</v>
      </c>
      <c r="D91" s="49" t="s">
        <v>3040</v>
      </c>
      <c r="E91" s="62"/>
      <c r="F91" s="10">
        <v>41060</v>
      </c>
    </row>
    <row r="92" spans="1:6" ht="14.25" x14ac:dyDescent="0.2">
      <c r="A92" s="46">
        <v>91</v>
      </c>
      <c r="B92" s="46" t="s">
        <v>3217</v>
      </c>
      <c r="C92" s="47">
        <v>2</v>
      </c>
      <c r="D92" s="49" t="s">
        <v>3041</v>
      </c>
      <c r="E92" s="62"/>
      <c r="F92" s="10">
        <v>41060</v>
      </c>
    </row>
    <row r="93" spans="1:6" ht="14.25" x14ac:dyDescent="0.2">
      <c r="A93" s="46">
        <v>92</v>
      </c>
      <c r="B93" s="46" t="s">
        <v>3218</v>
      </c>
      <c r="C93" s="47">
        <v>2</v>
      </c>
      <c r="D93" s="49" t="s">
        <v>3042</v>
      </c>
      <c r="E93" s="62"/>
      <c r="F93" s="10">
        <v>41060</v>
      </c>
    </row>
    <row r="94" spans="1:6" ht="14.25" x14ac:dyDescent="0.2">
      <c r="A94" s="46">
        <v>93</v>
      </c>
      <c r="B94" s="46" t="s">
        <v>3219</v>
      </c>
      <c r="C94" s="47">
        <v>2</v>
      </c>
      <c r="D94" s="49" t="s">
        <v>3043</v>
      </c>
      <c r="E94" s="62"/>
      <c r="F94" s="10">
        <v>41060</v>
      </c>
    </row>
    <row r="95" spans="1:6" ht="42.75" x14ac:dyDescent="0.2">
      <c r="A95" s="46">
        <v>94</v>
      </c>
      <c r="B95" s="46" t="s">
        <v>3220</v>
      </c>
      <c r="C95" s="47">
        <v>2</v>
      </c>
      <c r="D95" s="49" t="s">
        <v>3044</v>
      </c>
      <c r="E95" s="62"/>
      <c r="F95" s="10">
        <v>41060</v>
      </c>
    </row>
    <row r="96" spans="1:6" ht="28.5" x14ac:dyDescent="0.2">
      <c r="A96" s="46">
        <v>95</v>
      </c>
      <c r="B96" s="46" t="s">
        <v>3221</v>
      </c>
      <c r="C96" s="47">
        <v>2</v>
      </c>
      <c r="D96" s="49" t="s">
        <v>3045</v>
      </c>
      <c r="E96" s="62"/>
      <c r="F96" s="10">
        <v>41060</v>
      </c>
    </row>
    <row r="97" spans="1:6" ht="28.5" x14ac:dyDescent="0.2">
      <c r="A97" s="46">
        <v>96</v>
      </c>
      <c r="B97" s="46" t="s">
        <v>3222</v>
      </c>
      <c r="C97" s="47">
        <v>2</v>
      </c>
      <c r="D97" s="49" t="s">
        <v>3046</v>
      </c>
      <c r="E97" s="62"/>
      <c r="F97" s="10">
        <v>41060</v>
      </c>
    </row>
    <row r="98" spans="1:6" ht="28.5" x14ac:dyDescent="0.2">
      <c r="A98" s="46">
        <v>97</v>
      </c>
      <c r="B98" s="46" t="s">
        <v>3223</v>
      </c>
      <c r="C98" s="47">
        <v>2</v>
      </c>
      <c r="D98" s="49" t="s">
        <v>3047</v>
      </c>
      <c r="E98" s="62"/>
      <c r="F98" s="10">
        <v>41060</v>
      </c>
    </row>
    <row r="99" spans="1:6" ht="42.75" x14ac:dyDescent="0.2">
      <c r="A99" s="46">
        <v>98</v>
      </c>
      <c r="B99" s="46" t="s">
        <v>3224</v>
      </c>
      <c r="C99" s="47">
        <v>2</v>
      </c>
      <c r="D99" s="49" t="s">
        <v>3048</v>
      </c>
      <c r="E99" s="62"/>
      <c r="F99" s="10">
        <v>41060</v>
      </c>
    </row>
    <row r="100" spans="1:6" ht="28.5" x14ac:dyDescent="0.2">
      <c r="A100" s="46">
        <v>99</v>
      </c>
      <c r="B100" s="46" t="s">
        <v>3225</v>
      </c>
      <c r="C100" s="47">
        <v>2</v>
      </c>
      <c r="D100" s="49" t="s">
        <v>3049</v>
      </c>
      <c r="E100" s="62"/>
      <c r="F100" s="10">
        <v>41060</v>
      </c>
    </row>
    <row r="101" spans="1:6" ht="28.5" x14ac:dyDescent="0.2">
      <c r="A101" s="46">
        <v>100</v>
      </c>
      <c r="B101" s="46" t="s">
        <v>3226</v>
      </c>
      <c r="C101" s="47">
        <v>2</v>
      </c>
      <c r="D101" s="49" t="s">
        <v>3050</v>
      </c>
      <c r="E101" s="62"/>
      <c r="F101" s="10">
        <v>41060</v>
      </c>
    </row>
    <row r="102" spans="1:6" ht="14.25" x14ac:dyDescent="0.2">
      <c r="A102" s="46">
        <v>101</v>
      </c>
      <c r="B102" s="46" t="s">
        <v>3227</v>
      </c>
      <c r="C102" s="47">
        <v>2</v>
      </c>
      <c r="D102" s="49" t="s">
        <v>3051</v>
      </c>
      <c r="E102" s="62"/>
      <c r="F102" s="10">
        <v>41060</v>
      </c>
    </row>
    <row r="103" spans="1:6" ht="14.25" x14ac:dyDescent="0.2">
      <c r="A103" s="46">
        <v>102</v>
      </c>
      <c r="B103" s="46" t="s">
        <v>3239</v>
      </c>
      <c r="C103" s="47">
        <v>2</v>
      </c>
      <c r="D103" s="49" t="s">
        <v>3052</v>
      </c>
      <c r="E103" s="62"/>
      <c r="F103" s="10">
        <v>41060</v>
      </c>
    </row>
    <row r="104" spans="1:6" ht="14.25" x14ac:dyDescent="0.2">
      <c r="A104" s="46">
        <v>103</v>
      </c>
      <c r="B104" s="46" t="s">
        <v>3240</v>
      </c>
      <c r="C104" s="47">
        <v>2</v>
      </c>
      <c r="D104" s="49" t="s">
        <v>3053</v>
      </c>
      <c r="E104" s="62"/>
      <c r="F104" s="10">
        <v>41060</v>
      </c>
    </row>
    <row r="105" spans="1:6" ht="14.25" x14ac:dyDescent="0.2">
      <c r="A105" s="46">
        <v>104</v>
      </c>
      <c r="B105" s="46" t="s">
        <v>3241</v>
      </c>
      <c r="C105" s="47">
        <v>2</v>
      </c>
      <c r="D105" s="49" t="s">
        <v>3054</v>
      </c>
      <c r="E105" s="62"/>
      <c r="F105" s="10">
        <v>41060</v>
      </c>
    </row>
    <row r="106" spans="1:6" ht="28.5" x14ac:dyDescent="0.2">
      <c r="A106" s="46">
        <v>105</v>
      </c>
      <c r="B106" s="46" t="s">
        <v>3228</v>
      </c>
      <c r="C106" s="47">
        <v>2</v>
      </c>
      <c r="D106" s="49" t="s">
        <v>3055</v>
      </c>
      <c r="E106" s="62"/>
      <c r="F106" s="10">
        <v>41060</v>
      </c>
    </row>
    <row r="107" spans="1:6" ht="28.5" x14ac:dyDescent="0.2">
      <c r="A107" s="46">
        <v>106</v>
      </c>
      <c r="B107" s="46" t="s">
        <v>3229</v>
      </c>
      <c r="C107" s="47">
        <v>2</v>
      </c>
      <c r="D107" s="49" t="s">
        <v>3056</v>
      </c>
      <c r="E107" s="62"/>
      <c r="F107" s="10">
        <v>41060</v>
      </c>
    </row>
    <row r="108" spans="1:6" ht="28.5" x14ac:dyDescent="0.2">
      <c r="A108" s="46">
        <v>107</v>
      </c>
      <c r="B108" s="46" t="s">
        <v>3230</v>
      </c>
      <c r="C108" s="47">
        <v>2</v>
      </c>
      <c r="D108" s="49" t="s">
        <v>3057</v>
      </c>
      <c r="E108" s="62"/>
      <c r="F108" s="10">
        <v>41060</v>
      </c>
    </row>
    <row r="109" spans="1:6" ht="42.75" x14ac:dyDescent="0.2">
      <c r="A109" s="46">
        <v>108</v>
      </c>
      <c r="B109" s="46" t="s">
        <v>3231</v>
      </c>
      <c r="C109" s="47">
        <v>2</v>
      </c>
      <c r="D109" s="49" t="s">
        <v>3058</v>
      </c>
      <c r="E109" s="62"/>
      <c r="F109" s="10">
        <v>41060</v>
      </c>
    </row>
    <row r="110" spans="1:6" ht="42.75" x14ac:dyDescent="0.2">
      <c r="A110" s="46">
        <v>109</v>
      </c>
      <c r="B110" s="46" t="s">
        <v>3242</v>
      </c>
      <c r="C110" s="47">
        <v>2</v>
      </c>
      <c r="D110" s="49" t="s">
        <v>3059</v>
      </c>
      <c r="E110" s="62"/>
      <c r="F110" s="10">
        <v>41060</v>
      </c>
    </row>
    <row r="111" spans="1:6" ht="14.25" x14ac:dyDescent="0.2">
      <c r="A111" s="46">
        <v>110</v>
      </c>
      <c r="B111" s="46" t="s">
        <v>3243</v>
      </c>
      <c r="C111" s="47">
        <v>2</v>
      </c>
      <c r="D111" s="49" t="s">
        <v>3060</v>
      </c>
      <c r="E111" s="62"/>
      <c r="F111" s="10">
        <v>41060</v>
      </c>
    </row>
    <row r="112" spans="1:6" ht="28.5" x14ac:dyDescent="0.2">
      <c r="A112" s="46">
        <v>111</v>
      </c>
      <c r="B112" s="46" t="s">
        <v>3244</v>
      </c>
      <c r="C112" s="47">
        <v>2</v>
      </c>
      <c r="D112" s="49" t="s">
        <v>3061</v>
      </c>
      <c r="E112" s="62"/>
      <c r="F112" s="10">
        <v>41060</v>
      </c>
    </row>
    <row r="113" spans="1:6" ht="28.5" x14ac:dyDescent="0.2">
      <c r="A113" s="46">
        <v>112</v>
      </c>
      <c r="B113" s="46" t="s">
        <v>3245</v>
      </c>
      <c r="C113" s="47">
        <v>2</v>
      </c>
      <c r="D113" s="49" t="s">
        <v>3062</v>
      </c>
      <c r="E113" s="62"/>
      <c r="F113" s="10">
        <v>41060</v>
      </c>
    </row>
    <row r="114" spans="1:6" ht="28.5" x14ac:dyDescent="0.2">
      <c r="A114" s="46">
        <v>113</v>
      </c>
      <c r="B114" s="46" t="s">
        <v>3246</v>
      </c>
      <c r="C114" s="47">
        <v>2</v>
      </c>
      <c r="D114" s="49" t="s">
        <v>3063</v>
      </c>
      <c r="E114" s="62"/>
      <c r="F114" s="10">
        <v>41060</v>
      </c>
    </row>
    <row r="115" spans="1:6" ht="28.5" x14ac:dyDescent="0.2">
      <c r="A115" s="46">
        <v>114</v>
      </c>
      <c r="B115" s="46" t="s">
        <v>3247</v>
      </c>
      <c r="C115" s="47">
        <v>2</v>
      </c>
      <c r="D115" s="49" t="s">
        <v>3064</v>
      </c>
      <c r="E115" s="62"/>
      <c r="F115" s="10">
        <v>41060</v>
      </c>
    </row>
    <row r="116" spans="1:6" ht="28.5" x14ac:dyDescent="0.2">
      <c r="A116" s="46">
        <v>115</v>
      </c>
      <c r="B116" s="46" t="s">
        <v>3248</v>
      </c>
      <c r="C116" s="47">
        <v>2</v>
      </c>
      <c r="D116" s="49" t="s">
        <v>3065</v>
      </c>
      <c r="E116" s="62"/>
      <c r="F116" s="10">
        <v>41060</v>
      </c>
    </row>
    <row r="117" spans="1:6" ht="28.5" x14ac:dyDescent="0.2">
      <c r="A117" s="46">
        <v>116</v>
      </c>
      <c r="B117" s="46" t="s">
        <v>3249</v>
      </c>
      <c r="C117" s="47">
        <v>2</v>
      </c>
      <c r="D117" s="49" t="s">
        <v>3066</v>
      </c>
      <c r="E117" s="62"/>
      <c r="F117" s="10">
        <v>41060</v>
      </c>
    </row>
    <row r="118" spans="1:6" ht="28.5" x14ac:dyDescent="0.2">
      <c r="A118" s="46">
        <v>117</v>
      </c>
      <c r="B118" s="46" t="s">
        <v>3250</v>
      </c>
      <c r="C118" s="47">
        <v>2</v>
      </c>
      <c r="D118" s="49" t="s">
        <v>3067</v>
      </c>
      <c r="E118" s="62"/>
      <c r="F118" s="10">
        <v>41060</v>
      </c>
    </row>
    <row r="119" spans="1:6" ht="14.25" x14ac:dyDescent="0.2">
      <c r="A119" s="46">
        <v>118</v>
      </c>
      <c r="B119" s="46" t="s">
        <v>3251</v>
      </c>
      <c r="C119" s="47">
        <v>2</v>
      </c>
      <c r="D119" s="49" t="s">
        <v>3068</v>
      </c>
      <c r="E119" s="62"/>
      <c r="F119" s="10">
        <v>41060</v>
      </c>
    </row>
    <row r="120" spans="1:6" ht="28.5" x14ac:dyDescent="0.2">
      <c r="A120" s="46">
        <v>119</v>
      </c>
      <c r="B120" s="46" t="s">
        <v>3252</v>
      </c>
      <c r="C120" s="47">
        <v>2</v>
      </c>
      <c r="D120" s="49" t="s">
        <v>3069</v>
      </c>
      <c r="E120" s="62"/>
      <c r="F120" s="10">
        <v>41060</v>
      </c>
    </row>
    <row r="121" spans="1:6" ht="42.75" x14ac:dyDescent="0.2">
      <c r="A121" s="46">
        <v>120</v>
      </c>
      <c r="B121" s="46" t="s">
        <v>3253</v>
      </c>
      <c r="C121" s="47">
        <v>2</v>
      </c>
      <c r="D121" s="49" t="s">
        <v>3070</v>
      </c>
      <c r="E121" s="62"/>
      <c r="F121" s="10">
        <v>41060</v>
      </c>
    </row>
    <row r="122" spans="1:6" ht="28.5" x14ac:dyDescent="0.2">
      <c r="A122" s="46">
        <v>121</v>
      </c>
      <c r="B122" s="46" t="s">
        <v>3254</v>
      </c>
      <c r="C122" s="47">
        <v>2</v>
      </c>
      <c r="D122" s="49" t="s">
        <v>3071</v>
      </c>
      <c r="E122" s="62"/>
      <c r="F122" s="10">
        <v>41060</v>
      </c>
    </row>
    <row r="123" spans="1:6" ht="28.5" x14ac:dyDescent="0.2">
      <c r="A123" s="46">
        <v>122</v>
      </c>
      <c r="B123" s="46" t="s">
        <v>3255</v>
      </c>
      <c r="C123" s="47">
        <v>2</v>
      </c>
      <c r="D123" s="49" t="s">
        <v>3072</v>
      </c>
      <c r="E123" s="62"/>
      <c r="F123" s="10">
        <v>41060</v>
      </c>
    </row>
    <row r="124" spans="1:6" ht="28.5" x14ac:dyDescent="0.2">
      <c r="A124" s="46">
        <v>123</v>
      </c>
      <c r="B124" s="46" t="s">
        <v>3256</v>
      </c>
      <c r="C124" s="47">
        <v>2</v>
      </c>
      <c r="D124" s="49" t="s">
        <v>3073</v>
      </c>
      <c r="E124" s="62"/>
      <c r="F124" s="10">
        <v>41060</v>
      </c>
    </row>
    <row r="125" spans="1:6" ht="42.75" x14ac:dyDescent="0.2">
      <c r="A125" s="46">
        <v>124</v>
      </c>
      <c r="B125" s="46" t="s">
        <v>3257</v>
      </c>
      <c r="C125" s="47">
        <v>2</v>
      </c>
      <c r="D125" s="49" t="s">
        <v>3074</v>
      </c>
      <c r="E125" s="62"/>
      <c r="F125" s="10">
        <v>41060</v>
      </c>
    </row>
    <row r="126" spans="1:6" ht="28.5" x14ac:dyDescent="0.2">
      <c r="A126" s="46">
        <v>125</v>
      </c>
      <c r="B126" s="46" t="s">
        <v>3258</v>
      </c>
      <c r="C126" s="47">
        <v>2</v>
      </c>
      <c r="D126" s="49" t="s">
        <v>3075</v>
      </c>
      <c r="E126" s="62"/>
      <c r="F126" s="10">
        <v>41060</v>
      </c>
    </row>
    <row r="127" spans="1:6" ht="28.5" x14ac:dyDescent="0.2">
      <c r="A127" s="46">
        <v>126</v>
      </c>
      <c r="B127" s="46" t="s">
        <v>3259</v>
      </c>
      <c r="C127" s="47">
        <v>2</v>
      </c>
      <c r="D127" s="49" t="s">
        <v>3076</v>
      </c>
      <c r="E127" s="62"/>
      <c r="F127" s="10">
        <v>41060</v>
      </c>
    </row>
    <row r="128" spans="1:6" ht="57" x14ac:dyDescent="0.2">
      <c r="A128" s="46">
        <v>127</v>
      </c>
      <c r="B128" s="46" t="s">
        <v>3260</v>
      </c>
      <c r="C128" s="47">
        <v>2</v>
      </c>
      <c r="D128" s="49" t="s">
        <v>3077</v>
      </c>
      <c r="E128" s="71" t="s">
        <v>3178</v>
      </c>
      <c r="F128" s="10">
        <v>41060</v>
      </c>
    </row>
    <row r="129" spans="1:6" ht="28.5" x14ac:dyDescent="0.2">
      <c r="A129" s="46">
        <v>128</v>
      </c>
      <c r="B129" s="46" t="s">
        <v>3261</v>
      </c>
      <c r="C129" s="47">
        <v>2</v>
      </c>
      <c r="D129" s="49" t="s">
        <v>3078</v>
      </c>
      <c r="E129" s="62"/>
      <c r="F129" s="10">
        <v>41060</v>
      </c>
    </row>
    <row r="130" spans="1:6" ht="28.5" x14ac:dyDescent="0.2">
      <c r="A130" s="46">
        <v>129</v>
      </c>
      <c r="B130" s="46" t="s">
        <v>3262</v>
      </c>
      <c r="C130" s="47">
        <v>2</v>
      </c>
      <c r="D130" s="49" t="s">
        <v>3079</v>
      </c>
      <c r="E130" s="62"/>
      <c r="F130" s="10">
        <v>41060</v>
      </c>
    </row>
    <row r="131" spans="1:6" ht="28.5" x14ac:dyDescent="0.2">
      <c r="A131" s="46">
        <v>130</v>
      </c>
      <c r="B131" s="46" t="s">
        <v>3263</v>
      </c>
      <c r="C131" s="47">
        <v>2</v>
      </c>
      <c r="D131" s="49" t="s">
        <v>3080</v>
      </c>
      <c r="E131" s="62"/>
      <c r="F131" s="10">
        <v>41060</v>
      </c>
    </row>
    <row r="132" spans="1:6" ht="28.5" x14ac:dyDescent="0.2">
      <c r="A132" s="46">
        <v>131</v>
      </c>
      <c r="B132" s="46" t="s">
        <v>3182</v>
      </c>
      <c r="C132" s="46">
        <v>3</v>
      </c>
      <c r="D132" s="50" t="s">
        <v>3081</v>
      </c>
      <c r="E132" s="62"/>
      <c r="F132" s="10">
        <v>41363</v>
      </c>
    </row>
    <row r="133" spans="1:6" ht="28.5" x14ac:dyDescent="0.2">
      <c r="A133" s="46">
        <v>132</v>
      </c>
      <c r="B133" s="46" t="s">
        <v>3183</v>
      </c>
      <c r="C133" s="46">
        <v>3</v>
      </c>
      <c r="D133" s="50" t="s">
        <v>3082</v>
      </c>
      <c r="E133" s="62"/>
      <c r="F133" s="10">
        <v>41363</v>
      </c>
    </row>
    <row r="134" spans="1:6" ht="42.75" x14ac:dyDescent="0.2">
      <c r="A134" s="46">
        <v>133</v>
      </c>
      <c r="B134" s="46" t="s">
        <v>3184</v>
      </c>
      <c r="C134" s="46">
        <v>3</v>
      </c>
      <c r="D134" s="50" t="s">
        <v>3083</v>
      </c>
      <c r="E134" s="62"/>
      <c r="F134" s="10">
        <v>41363</v>
      </c>
    </row>
    <row r="135" spans="1:6" ht="28.5" x14ac:dyDescent="0.2">
      <c r="A135" s="46">
        <v>134</v>
      </c>
      <c r="B135" s="46" t="s">
        <v>3185</v>
      </c>
      <c r="C135" s="46">
        <v>3</v>
      </c>
      <c r="D135" s="50" t="s">
        <v>3084</v>
      </c>
      <c r="E135" s="62"/>
      <c r="F135" s="10">
        <v>41363</v>
      </c>
    </row>
    <row r="136" spans="1:6" ht="14.25" x14ac:dyDescent="0.2">
      <c r="A136" s="46">
        <v>135</v>
      </c>
      <c r="B136" s="46" t="s">
        <v>3186</v>
      </c>
      <c r="C136" s="46">
        <v>3</v>
      </c>
      <c r="D136" s="50" t="s">
        <v>3085</v>
      </c>
      <c r="E136" s="62"/>
      <c r="F136" s="10">
        <v>41363</v>
      </c>
    </row>
    <row r="137" spans="1:6" ht="71.25" x14ac:dyDescent="0.2">
      <c r="A137" s="46">
        <v>136</v>
      </c>
      <c r="B137" s="46" t="s">
        <v>3187</v>
      </c>
      <c r="C137" s="46">
        <v>3</v>
      </c>
      <c r="D137" s="50" t="s">
        <v>3086</v>
      </c>
      <c r="E137" s="62"/>
      <c r="F137" s="10">
        <v>41363</v>
      </c>
    </row>
    <row r="138" spans="1:6" ht="28.5" x14ac:dyDescent="0.2">
      <c r="A138" s="46">
        <v>137</v>
      </c>
      <c r="B138" s="46" t="s">
        <v>3188</v>
      </c>
      <c r="C138" s="46">
        <v>3</v>
      </c>
      <c r="D138" s="50" t="s">
        <v>3087</v>
      </c>
      <c r="E138" s="62"/>
      <c r="F138" s="10">
        <v>41363</v>
      </c>
    </row>
    <row r="139" spans="1:6" ht="57" x14ac:dyDescent="0.2">
      <c r="A139" s="46">
        <v>138</v>
      </c>
      <c r="B139" s="46" t="s">
        <v>3189</v>
      </c>
      <c r="C139" s="46">
        <v>3</v>
      </c>
      <c r="D139" s="50" t="s">
        <v>3088</v>
      </c>
      <c r="E139" s="62"/>
      <c r="F139" s="10">
        <v>41363</v>
      </c>
    </row>
    <row r="140" spans="1:6" ht="14.25" x14ac:dyDescent="0.2">
      <c r="A140" s="46">
        <v>139</v>
      </c>
      <c r="B140" s="46" t="s">
        <v>3190</v>
      </c>
      <c r="C140" s="46">
        <v>3</v>
      </c>
      <c r="D140" s="50" t="s">
        <v>3089</v>
      </c>
      <c r="E140" s="62"/>
      <c r="F140" s="10">
        <v>41363</v>
      </c>
    </row>
    <row r="141" spans="1:6" ht="28.5" x14ac:dyDescent="0.2">
      <c r="A141" s="46">
        <v>140</v>
      </c>
      <c r="B141" s="46" t="s">
        <v>3193</v>
      </c>
      <c r="C141" s="46">
        <v>3</v>
      </c>
      <c r="D141" s="50" t="s">
        <v>3090</v>
      </c>
      <c r="E141" s="62"/>
      <c r="F141" s="10">
        <v>41363</v>
      </c>
    </row>
    <row r="142" spans="1:6" ht="14.25" x14ac:dyDescent="0.2">
      <c r="A142" s="46">
        <v>141</v>
      </c>
      <c r="B142" s="46" t="s">
        <v>3194</v>
      </c>
      <c r="C142" s="46">
        <v>3</v>
      </c>
      <c r="D142" s="50" t="s">
        <v>3091</v>
      </c>
      <c r="E142" s="62"/>
      <c r="F142" s="10">
        <v>41363</v>
      </c>
    </row>
    <row r="143" spans="1:6" ht="28.5" x14ac:dyDescent="0.2">
      <c r="A143" s="46">
        <v>142</v>
      </c>
      <c r="B143" s="46" t="s">
        <v>3195</v>
      </c>
      <c r="C143" s="46">
        <v>3</v>
      </c>
      <c r="D143" s="50" t="s">
        <v>3092</v>
      </c>
      <c r="E143" s="62"/>
      <c r="F143" s="10">
        <v>41363</v>
      </c>
    </row>
    <row r="144" spans="1:6" ht="14.25" x14ac:dyDescent="0.2">
      <c r="A144" s="46">
        <v>143</v>
      </c>
      <c r="B144" s="46" t="s">
        <v>3196</v>
      </c>
      <c r="C144" s="46">
        <v>3</v>
      </c>
      <c r="D144" s="50" t="s">
        <v>3093</v>
      </c>
      <c r="E144" s="62"/>
      <c r="F144" s="10">
        <v>41363</v>
      </c>
    </row>
    <row r="145" spans="1:6" ht="28.5" x14ac:dyDescent="0.2">
      <c r="A145" s="46">
        <v>144</v>
      </c>
      <c r="B145" s="46" t="s">
        <v>3197</v>
      </c>
      <c r="C145" s="46">
        <v>3</v>
      </c>
      <c r="D145" s="50" t="s">
        <v>3094</v>
      </c>
      <c r="E145" s="62"/>
      <c r="F145" s="10">
        <v>41363</v>
      </c>
    </row>
    <row r="146" spans="1:6" ht="28.5" x14ac:dyDescent="0.2">
      <c r="A146" s="46">
        <v>145</v>
      </c>
      <c r="B146" s="46" t="s">
        <v>3200</v>
      </c>
      <c r="C146" s="46">
        <v>3</v>
      </c>
      <c r="D146" s="50" t="s">
        <v>3095</v>
      </c>
      <c r="E146" s="62"/>
      <c r="F146" s="10">
        <v>41363</v>
      </c>
    </row>
    <row r="147" spans="1:6" ht="28.5" x14ac:dyDescent="0.2">
      <c r="A147" s="46">
        <v>146</v>
      </c>
      <c r="B147" s="46" t="s">
        <v>3201</v>
      </c>
      <c r="C147" s="46">
        <v>3</v>
      </c>
      <c r="D147" s="50" t="s">
        <v>3096</v>
      </c>
      <c r="E147" s="62"/>
      <c r="F147" s="10">
        <v>41363</v>
      </c>
    </row>
    <row r="148" spans="1:6" ht="28.5" x14ac:dyDescent="0.2">
      <c r="A148" s="46">
        <v>147</v>
      </c>
      <c r="B148" s="46" t="s">
        <v>3202</v>
      </c>
      <c r="C148" s="46">
        <v>3</v>
      </c>
      <c r="D148" s="50" t="s">
        <v>3097</v>
      </c>
      <c r="E148" s="62"/>
      <c r="F148" s="10">
        <v>41363</v>
      </c>
    </row>
    <row r="149" spans="1:6" ht="28.5" x14ac:dyDescent="0.2">
      <c r="A149" s="46">
        <v>148</v>
      </c>
      <c r="B149" s="46" t="s">
        <v>3203</v>
      </c>
      <c r="C149" s="46">
        <v>3</v>
      </c>
      <c r="D149" s="50" t="s">
        <v>3098</v>
      </c>
      <c r="E149" s="62"/>
      <c r="F149" s="10">
        <v>41363</v>
      </c>
    </row>
    <row r="150" spans="1:6" ht="28.5" x14ac:dyDescent="0.2">
      <c r="A150" s="46">
        <v>149</v>
      </c>
      <c r="B150" s="46" t="s">
        <v>3204</v>
      </c>
      <c r="C150" s="46">
        <v>3</v>
      </c>
      <c r="D150" s="50" t="s">
        <v>3099</v>
      </c>
      <c r="E150" s="62"/>
      <c r="F150" s="10">
        <v>41363</v>
      </c>
    </row>
    <row r="151" spans="1:6" ht="28.5" x14ac:dyDescent="0.2">
      <c r="A151" s="46">
        <v>150</v>
      </c>
      <c r="B151" s="46" t="s">
        <v>3205</v>
      </c>
      <c r="C151" s="46">
        <v>3</v>
      </c>
      <c r="D151" s="50" t="s">
        <v>3100</v>
      </c>
      <c r="E151" s="62"/>
      <c r="F151" s="10">
        <v>41363</v>
      </c>
    </row>
    <row r="152" spans="1:6" ht="42.75" x14ac:dyDescent="0.2">
      <c r="A152" s="46">
        <v>151</v>
      </c>
      <c r="B152" s="46" t="s">
        <v>3207</v>
      </c>
      <c r="C152" s="46">
        <v>3</v>
      </c>
      <c r="D152" s="50" t="s">
        <v>3101</v>
      </c>
      <c r="E152" s="62"/>
      <c r="F152" s="10">
        <v>41363</v>
      </c>
    </row>
    <row r="153" spans="1:6" ht="14.25" x14ac:dyDescent="0.2">
      <c r="A153" s="46">
        <v>152</v>
      </c>
      <c r="B153" s="46" t="s">
        <v>3208</v>
      </c>
      <c r="C153" s="46">
        <v>3</v>
      </c>
      <c r="D153" s="50" t="s">
        <v>3102</v>
      </c>
      <c r="E153" s="62"/>
      <c r="F153" s="10">
        <v>41363</v>
      </c>
    </row>
    <row r="154" spans="1:6" ht="57" x14ac:dyDescent="0.2">
      <c r="A154" s="46">
        <v>153</v>
      </c>
      <c r="B154" s="46" t="s">
        <v>3209</v>
      </c>
      <c r="C154" s="46">
        <v>3</v>
      </c>
      <c r="D154" s="50" t="s">
        <v>3103</v>
      </c>
      <c r="E154" s="62"/>
      <c r="F154" s="10">
        <v>41363</v>
      </c>
    </row>
    <row r="155" spans="1:6" ht="14.25" x14ac:dyDescent="0.2">
      <c r="A155" s="46">
        <v>154</v>
      </c>
      <c r="B155" s="46" t="s">
        <v>3210</v>
      </c>
      <c r="C155" s="46">
        <v>3</v>
      </c>
      <c r="D155" s="50" t="s">
        <v>3104</v>
      </c>
      <c r="E155" s="62"/>
      <c r="F155" s="10">
        <v>41363</v>
      </c>
    </row>
    <row r="156" spans="1:6" ht="14.25" x14ac:dyDescent="0.2">
      <c r="A156" s="46">
        <v>155</v>
      </c>
      <c r="B156" s="46" t="s">
        <v>3211</v>
      </c>
      <c r="C156" s="46">
        <v>3</v>
      </c>
      <c r="D156" s="50" t="s">
        <v>3105</v>
      </c>
      <c r="E156" s="62"/>
      <c r="F156" s="10">
        <v>41363</v>
      </c>
    </row>
    <row r="157" spans="1:6" ht="14.25" x14ac:dyDescent="0.2">
      <c r="A157" s="46">
        <v>156</v>
      </c>
      <c r="B157" s="46" t="s">
        <v>3264</v>
      </c>
      <c r="C157" s="46">
        <v>3</v>
      </c>
      <c r="D157" s="50" t="s">
        <v>3106</v>
      </c>
      <c r="E157" s="62"/>
      <c r="F157" s="10">
        <v>41363</v>
      </c>
    </row>
    <row r="158" spans="1:6" ht="28.5" x14ac:dyDescent="0.2">
      <c r="A158" s="46">
        <v>157</v>
      </c>
      <c r="B158" s="46" t="s">
        <v>3212</v>
      </c>
      <c r="C158" s="46">
        <v>3</v>
      </c>
      <c r="D158" s="50" t="s">
        <v>3107</v>
      </c>
      <c r="E158" s="62"/>
      <c r="F158" s="10">
        <v>41363</v>
      </c>
    </row>
    <row r="159" spans="1:6" ht="28.5" x14ac:dyDescent="0.2">
      <c r="A159" s="46">
        <v>158</v>
      </c>
      <c r="B159" s="46" t="s">
        <v>3213</v>
      </c>
      <c r="C159" s="46">
        <v>3</v>
      </c>
      <c r="D159" s="50" t="s">
        <v>3108</v>
      </c>
      <c r="E159" s="62"/>
      <c r="F159" s="10">
        <v>41363</v>
      </c>
    </row>
    <row r="160" spans="1:6" ht="14.25" x14ac:dyDescent="0.2">
      <c r="A160" s="46">
        <v>159</v>
      </c>
      <c r="B160" s="46" t="s">
        <v>3214</v>
      </c>
      <c r="C160" s="46">
        <v>3</v>
      </c>
      <c r="D160" s="50" t="s">
        <v>3109</v>
      </c>
      <c r="E160" s="62"/>
      <c r="F160" s="10">
        <v>41363</v>
      </c>
    </row>
    <row r="161" spans="1:6" ht="14.25" x14ac:dyDescent="0.2">
      <c r="A161" s="46">
        <v>160</v>
      </c>
      <c r="B161" s="46" t="s">
        <v>3215</v>
      </c>
      <c r="C161" s="46">
        <v>3</v>
      </c>
      <c r="D161" s="50" t="s">
        <v>3110</v>
      </c>
      <c r="E161" s="62"/>
      <c r="F161" s="10">
        <v>41363</v>
      </c>
    </row>
    <row r="162" spans="1:6" ht="28.5" x14ac:dyDescent="0.2">
      <c r="A162" s="46">
        <v>161</v>
      </c>
      <c r="B162" s="46" t="s">
        <v>3216</v>
      </c>
      <c r="C162" s="46">
        <v>3</v>
      </c>
      <c r="D162" s="50" t="s">
        <v>3111</v>
      </c>
      <c r="E162" s="62"/>
      <c r="F162" s="10">
        <v>41363</v>
      </c>
    </row>
    <row r="163" spans="1:6" ht="28.5" x14ac:dyDescent="0.2">
      <c r="A163" s="46">
        <v>162</v>
      </c>
      <c r="B163" s="46" t="s">
        <v>3217</v>
      </c>
      <c r="C163" s="46">
        <v>3</v>
      </c>
      <c r="D163" s="50" t="s">
        <v>3112</v>
      </c>
      <c r="E163" s="62"/>
      <c r="F163" s="10">
        <v>41363</v>
      </c>
    </row>
    <row r="164" spans="1:6" ht="28.5" x14ac:dyDescent="0.2">
      <c r="A164" s="46">
        <v>163</v>
      </c>
      <c r="B164" s="46" t="s">
        <v>3218</v>
      </c>
      <c r="C164" s="46">
        <v>3</v>
      </c>
      <c r="D164" s="50" t="s">
        <v>3113</v>
      </c>
      <c r="E164" s="62"/>
      <c r="F164" s="10">
        <v>41363</v>
      </c>
    </row>
    <row r="165" spans="1:6" ht="28.5" x14ac:dyDescent="0.2">
      <c r="A165" s="46">
        <v>164</v>
      </c>
      <c r="B165" s="46" t="s">
        <v>3219</v>
      </c>
      <c r="C165" s="46">
        <v>3</v>
      </c>
      <c r="D165" s="50" t="s">
        <v>3114</v>
      </c>
      <c r="E165" s="62"/>
      <c r="F165" s="10">
        <v>41363</v>
      </c>
    </row>
    <row r="166" spans="1:6" ht="14.25" x14ac:dyDescent="0.2">
      <c r="A166" s="46">
        <v>165</v>
      </c>
      <c r="B166" s="46" t="s">
        <v>3220</v>
      </c>
      <c r="C166" s="46">
        <v>3</v>
      </c>
      <c r="D166" s="50" t="s">
        <v>3115</v>
      </c>
      <c r="E166" s="62"/>
      <c r="F166" s="10">
        <v>41363</v>
      </c>
    </row>
    <row r="167" spans="1:6" ht="28.5" x14ac:dyDescent="0.2">
      <c r="A167" s="46">
        <v>166</v>
      </c>
      <c r="B167" s="46" t="s">
        <v>3221</v>
      </c>
      <c r="C167" s="46">
        <v>3</v>
      </c>
      <c r="D167" s="50" t="s">
        <v>3116</v>
      </c>
      <c r="E167" s="62"/>
      <c r="F167" s="10">
        <v>41363</v>
      </c>
    </row>
    <row r="168" spans="1:6" ht="42.75" x14ac:dyDescent="0.2">
      <c r="A168" s="46">
        <v>167</v>
      </c>
      <c r="B168" s="46" t="s">
        <v>3222</v>
      </c>
      <c r="C168" s="46">
        <v>3</v>
      </c>
      <c r="D168" s="50" t="s">
        <v>3117</v>
      </c>
      <c r="E168" s="62"/>
      <c r="F168" s="10">
        <v>41363</v>
      </c>
    </row>
    <row r="169" spans="1:6" ht="28.5" x14ac:dyDescent="0.2">
      <c r="A169" s="46">
        <v>168</v>
      </c>
      <c r="B169" s="46" t="s">
        <v>3223</v>
      </c>
      <c r="C169" s="46">
        <v>3</v>
      </c>
      <c r="D169" s="50" t="s">
        <v>3118</v>
      </c>
      <c r="E169" s="62"/>
      <c r="F169" s="10">
        <v>41363</v>
      </c>
    </row>
    <row r="170" spans="1:6" ht="42.75" x14ac:dyDescent="0.2">
      <c r="A170" s="46">
        <v>169</v>
      </c>
      <c r="B170" s="46" t="s">
        <v>3224</v>
      </c>
      <c r="C170" s="46">
        <v>3</v>
      </c>
      <c r="D170" s="50" t="s">
        <v>3119</v>
      </c>
      <c r="E170" s="62"/>
      <c r="F170" s="10">
        <v>41363</v>
      </c>
    </row>
    <row r="171" spans="1:6" ht="28.5" x14ac:dyDescent="0.2">
      <c r="A171" s="46">
        <v>170</v>
      </c>
      <c r="B171" s="46" t="s">
        <v>3225</v>
      </c>
      <c r="C171" s="46">
        <v>3</v>
      </c>
      <c r="D171" s="50" t="s">
        <v>3120</v>
      </c>
      <c r="E171" s="62"/>
      <c r="F171" s="10">
        <v>41363</v>
      </c>
    </row>
    <row r="172" spans="1:6" ht="14.25" x14ac:dyDescent="0.2">
      <c r="A172" s="46">
        <v>171</v>
      </c>
      <c r="B172" s="46" t="s">
        <v>3226</v>
      </c>
      <c r="C172" s="46">
        <v>3</v>
      </c>
      <c r="D172" s="50" t="s">
        <v>3121</v>
      </c>
      <c r="E172" s="62"/>
      <c r="F172" s="10">
        <v>41363</v>
      </c>
    </row>
    <row r="173" spans="1:6" ht="42.75" x14ac:dyDescent="0.2">
      <c r="A173" s="46">
        <v>172</v>
      </c>
      <c r="B173" s="46" t="s">
        <v>3227</v>
      </c>
      <c r="C173" s="46">
        <v>3</v>
      </c>
      <c r="D173" s="50" t="s">
        <v>3122</v>
      </c>
      <c r="E173" s="62"/>
      <c r="F173" s="10">
        <v>41363</v>
      </c>
    </row>
    <row r="174" spans="1:6" ht="42.75" x14ac:dyDescent="0.2">
      <c r="A174" s="46">
        <v>173</v>
      </c>
      <c r="B174" s="46" t="s">
        <v>3228</v>
      </c>
      <c r="C174" s="46">
        <v>3</v>
      </c>
      <c r="D174" s="50" t="s">
        <v>3123</v>
      </c>
      <c r="E174" s="62"/>
      <c r="F174" s="10">
        <v>41363</v>
      </c>
    </row>
    <row r="175" spans="1:6" ht="14.25" x14ac:dyDescent="0.2">
      <c r="A175" s="46">
        <v>174</v>
      </c>
      <c r="B175" s="46" t="s">
        <v>3182</v>
      </c>
      <c r="C175" s="46">
        <v>4</v>
      </c>
      <c r="D175" s="50" t="s">
        <v>3124</v>
      </c>
      <c r="E175" s="62"/>
      <c r="F175" s="10">
        <v>41394</v>
      </c>
    </row>
    <row r="176" spans="1:6" ht="28.5" x14ac:dyDescent="0.2">
      <c r="A176" s="46">
        <v>175</v>
      </c>
      <c r="B176" s="46" t="s">
        <v>3183</v>
      </c>
      <c r="C176" s="46">
        <v>4</v>
      </c>
      <c r="D176" s="50" t="s">
        <v>3125</v>
      </c>
      <c r="E176" s="62"/>
      <c r="F176" s="10">
        <v>41394</v>
      </c>
    </row>
    <row r="177" spans="1:6" ht="28.5" x14ac:dyDescent="0.2">
      <c r="A177" s="46">
        <v>176</v>
      </c>
      <c r="B177" s="46" t="s">
        <v>3184</v>
      </c>
      <c r="C177" s="46">
        <v>4</v>
      </c>
      <c r="D177" s="50" t="s">
        <v>3126</v>
      </c>
      <c r="E177" s="62"/>
      <c r="F177" s="10">
        <v>41394</v>
      </c>
    </row>
    <row r="178" spans="1:6" ht="28.5" x14ac:dyDescent="0.2">
      <c r="A178" s="46">
        <v>177</v>
      </c>
      <c r="B178" s="46" t="s">
        <v>3185</v>
      </c>
      <c r="C178" s="46">
        <v>4</v>
      </c>
      <c r="D178" s="50" t="s">
        <v>3127</v>
      </c>
      <c r="E178" s="62"/>
      <c r="F178" s="10">
        <v>41394</v>
      </c>
    </row>
    <row r="179" spans="1:6" ht="28.5" x14ac:dyDescent="0.2">
      <c r="A179" s="46">
        <v>178</v>
      </c>
      <c r="B179" s="46" t="s">
        <v>3186</v>
      </c>
      <c r="C179" s="46">
        <v>4</v>
      </c>
      <c r="D179" s="50" t="s">
        <v>3128</v>
      </c>
      <c r="E179" s="62"/>
      <c r="F179" s="10">
        <v>41394</v>
      </c>
    </row>
    <row r="180" spans="1:6" ht="42.75" x14ac:dyDescent="0.2">
      <c r="A180" s="46">
        <v>179</v>
      </c>
      <c r="B180" s="46" t="s">
        <v>3187</v>
      </c>
      <c r="C180" s="46">
        <v>4</v>
      </c>
      <c r="D180" s="50" t="s">
        <v>3129</v>
      </c>
      <c r="E180" s="62"/>
      <c r="F180" s="10">
        <v>41394</v>
      </c>
    </row>
    <row r="181" spans="1:6" ht="42.75" x14ac:dyDescent="0.2">
      <c r="A181" s="46">
        <v>180</v>
      </c>
      <c r="B181" s="46" t="s">
        <v>3188</v>
      </c>
      <c r="C181" s="46">
        <v>4</v>
      </c>
      <c r="D181" s="50" t="s">
        <v>3130</v>
      </c>
      <c r="E181" s="62"/>
      <c r="F181" s="10">
        <v>41394</v>
      </c>
    </row>
    <row r="182" spans="1:6" ht="28.5" x14ac:dyDescent="0.2">
      <c r="A182" s="46">
        <v>181</v>
      </c>
      <c r="B182" s="46" t="s">
        <v>3189</v>
      </c>
      <c r="C182" s="46">
        <v>4</v>
      </c>
      <c r="D182" s="50" t="s">
        <v>3131</v>
      </c>
      <c r="E182" s="62"/>
      <c r="F182" s="10">
        <v>41394</v>
      </c>
    </row>
    <row r="183" spans="1:6" ht="14.25" x14ac:dyDescent="0.2">
      <c r="A183" s="46">
        <v>182</v>
      </c>
      <c r="B183" s="46" t="s">
        <v>3190</v>
      </c>
      <c r="C183" s="46">
        <v>4</v>
      </c>
      <c r="D183" s="50" t="s">
        <v>3132</v>
      </c>
      <c r="E183" s="62"/>
      <c r="F183" s="10">
        <v>41394</v>
      </c>
    </row>
    <row r="184" spans="1:6" ht="42.75" x14ac:dyDescent="0.2">
      <c r="A184" s="46">
        <v>183</v>
      </c>
      <c r="B184" s="46" t="s">
        <v>3193</v>
      </c>
      <c r="C184" s="46">
        <v>4</v>
      </c>
      <c r="D184" s="50" t="s">
        <v>3133</v>
      </c>
      <c r="E184" s="62"/>
      <c r="F184" s="10">
        <v>41394</v>
      </c>
    </row>
    <row r="185" spans="1:6" ht="28.5" x14ac:dyDescent="0.2">
      <c r="A185" s="46">
        <v>184</v>
      </c>
      <c r="B185" s="46" t="s">
        <v>3194</v>
      </c>
      <c r="C185" s="46">
        <v>4</v>
      </c>
      <c r="D185" s="50" t="s">
        <v>3134</v>
      </c>
      <c r="E185" s="62"/>
      <c r="F185" s="10">
        <v>41394</v>
      </c>
    </row>
    <row r="186" spans="1:6" ht="28.5" x14ac:dyDescent="0.2">
      <c r="A186" s="46">
        <v>185</v>
      </c>
      <c r="B186" s="46" t="s">
        <v>3195</v>
      </c>
      <c r="C186" s="46">
        <v>4</v>
      </c>
      <c r="D186" s="50" t="s">
        <v>3135</v>
      </c>
      <c r="E186" s="62"/>
      <c r="F186" s="10">
        <v>41394</v>
      </c>
    </row>
    <row r="187" spans="1:6" ht="28.5" x14ac:dyDescent="0.2">
      <c r="A187" s="46">
        <v>186</v>
      </c>
      <c r="B187" s="46" t="s">
        <v>3196</v>
      </c>
      <c r="C187" s="46">
        <v>4</v>
      </c>
      <c r="D187" s="50" t="s">
        <v>3136</v>
      </c>
      <c r="E187" s="62"/>
      <c r="F187" s="10">
        <v>41394</v>
      </c>
    </row>
    <row r="188" spans="1:6" ht="14.25" x14ac:dyDescent="0.2">
      <c r="A188" s="46">
        <v>187</v>
      </c>
      <c r="B188" s="46" t="s">
        <v>3197</v>
      </c>
      <c r="C188" s="46">
        <v>4</v>
      </c>
      <c r="D188" s="50" t="s">
        <v>3137</v>
      </c>
      <c r="E188" s="62"/>
      <c r="F188" s="10">
        <v>41394</v>
      </c>
    </row>
    <row r="189" spans="1:6" ht="28.5" x14ac:dyDescent="0.2">
      <c r="A189" s="46">
        <v>188</v>
      </c>
      <c r="B189" s="46" t="s">
        <v>3200</v>
      </c>
      <c r="C189" s="46">
        <v>4</v>
      </c>
      <c r="D189" s="50" t="s">
        <v>3138</v>
      </c>
      <c r="E189" s="62"/>
      <c r="F189" s="10">
        <v>41394</v>
      </c>
    </row>
    <row r="190" spans="1:6" ht="28.5" x14ac:dyDescent="0.2">
      <c r="A190" s="46">
        <v>189</v>
      </c>
      <c r="B190" s="46" t="s">
        <v>3201</v>
      </c>
      <c r="C190" s="46">
        <v>4</v>
      </c>
      <c r="D190" s="50" t="s">
        <v>3139</v>
      </c>
      <c r="E190" s="62"/>
      <c r="F190" s="10">
        <v>41394</v>
      </c>
    </row>
    <row r="191" spans="1:6" ht="28.5" x14ac:dyDescent="0.2">
      <c r="A191" s="46">
        <v>190</v>
      </c>
      <c r="B191" s="46" t="s">
        <v>3202</v>
      </c>
      <c r="C191" s="46">
        <v>4</v>
      </c>
      <c r="D191" s="50" t="s">
        <v>3140</v>
      </c>
      <c r="E191" s="62"/>
      <c r="F191" s="10">
        <v>41394</v>
      </c>
    </row>
    <row r="192" spans="1:6" ht="14.25" x14ac:dyDescent="0.2">
      <c r="A192" s="46">
        <v>191</v>
      </c>
      <c r="B192" s="46" t="s">
        <v>3203</v>
      </c>
      <c r="C192" s="46">
        <v>4</v>
      </c>
      <c r="D192" s="50" t="s">
        <v>3141</v>
      </c>
      <c r="E192" s="62"/>
      <c r="F192" s="10">
        <v>41394</v>
      </c>
    </row>
    <row r="193" spans="1:6" ht="42.75" x14ac:dyDescent="0.2">
      <c r="A193" s="46">
        <v>192</v>
      </c>
      <c r="B193" s="46" t="s">
        <v>3205</v>
      </c>
      <c r="C193" s="46">
        <v>4</v>
      </c>
      <c r="D193" s="50" t="s">
        <v>3142</v>
      </c>
      <c r="E193" s="62"/>
      <c r="F193" s="10">
        <v>41394</v>
      </c>
    </row>
    <row r="194" spans="1:6" ht="28.5" x14ac:dyDescent="0.2">
      <c r="A194" s="46">
        <v>193</v>
      </c>
      <c r="B194" s="46" t="s">
        <v>3207</v>
      </c>
      <c r="C194" s="46">
        <v>4</v>
      </c>
      <c r="D194" s="50" t="s">
        <v>3143</v>
      </c>
      <c r="E194" s="62"/>
      <c r="F194" s="10">
        <v>41394</v>
      </c>
    </row>
    <row r="195" spans="1:6" ht="28.5" x14ac:dyDescent="0.2">
      <c r="A195" s="46">
        <v>194</v>
      </c>
      <c r="B195" s="46" t="s">
        <v>3209</v>
      </c>
      <c r="C195" s="46">
        <v>4</v>
      </c>
      <c r="D195" s="50" t="s">
        <v>3144</v>
      </c>
      <c r="E195" s="62"/>
      <c r="F195" s="10">
        <v>41394</v>
      </c>
    </row>
    <row r="196" spans="1:6" ht="14.25" x14ac:dyDescent="0.2">
      <c r="A196" s="46">
        <v>195</v>
      </c>
      <c r="B196" s="46" t="s">
        <v>3210</v>
      </c>
      <c r="C196" s="46">
        <v>4</v>
      </c>
      <c r="D196" s="50" t="s">
        <v>3145</v>
      </c>
      <c r="E196" s="62"/>
      <c r="F196" s="10">
        <v>41394</v>
      </c>
    </row>
    <row r="197" spans="1:6" ht="28.5" x14ac:dyDescent="0.2">
      <c r="A197" s="46">
        <v>196</v>
      </c>
      <c r="B197" s="46" t="s">
        <v>3211</v>
      </c>
      <c r="C197" s="46">
        <v>4</v>
      </c>
      <c r="D197" s="50" t="s">
        <v>3146</v>
      </c>
      <c r="E197" s="62"/>
      <c r="F197" s="10">
        <v>41394</v>
      </c>
    </row>
    <row r="198" spans="1:6" ht="28.5" x14ac:dyDescent="0.2">
      <c r="A198" s="46">
        <v>197</v>
      </c>
      <c r="B198" s="46" t="s">
        <v>3212</v>
      </c>
      <c r="C198" s="46">
        <v>4</v>
      </c>
      <c r="D198" s="50" t="s">
        <v>3147</v>
      </c>
      <c r="E198" s="62"/>
      <c r="F198" s="10">
        <v>41394</v>
      </c>
    </row>
    <row r="199" spans="1:6" ht="28.5" x14ac:dyDescent="0.2">
      <c r="A199" s="46">
        <v>198</v>
      </c>
      <c r="B199" s="46" t="s">
        <v>3214</v>
      </c>
      <c r="C199" s="46">
        <v>4</v>
      </c>
      <c r="D199" s="50" t="s">
        <v>3148</v>
      </c>
      <c r="E199" s="62"/>
      <c r="F199" s="10">
        <v>41394</v>
      </c>
    </row>
    <row r="200" spans="1:6" ht="14.25" x14ac:dyDescent="0.2">
      <c r="A200" s="46">
        <v>199</v>
      </c>
      <c r="B200" s="46" t="s">
        <v>3215</v>
      </c>
      <c r="C200" s="46">
        <v>4</v>
      </c>
      <c r="D200" s="50" t="s">
        <v>3149</v>
      </c>
      <c r="E200" s="62"/>
      <c r="F200" s="10">
        <v>41394</v>
      </c>
    </row>
    <row r="201" spans="1:6" ht="42.75" x14ac:dyDescent="0.2">
      <c r="A201" s="46">
        <v>200</v>
      </c>
      <c r="B201" s="46" t="s">
        <v>3217</v>
      </c>
      <c r="C201" s="46">
        <v>4</v>
      </c>
      <c r="D201" s="50" t="s">
        <v>3150</v>
      </c>
      <c r="E201" s="62"/>
      <c r="F201" s="10">
        <v>41394</v>
      </c>
    </row>
    <row r="202" spans="1:6" ht="28.5" x14ac:dyDescent="0.2">
      <c r="A202" s="46">
        <v>201</v>
      </c>
      <c r="B202" s="46" t="s">
        <v>3219</v>
      </c>
      <c r="C202" s="46">
        <v>4</v>
      </c>
      <c r="D202" s="50" t="s">
        <v>3151</v>
      </c>
      <c r="E202" s="62"/>
      <c r="F202" s="10">
        <v>41394</v>
      </c>
    </row>
    <row r="203" spans="1:6" ht="28.5" x14ac:dyDescent="0.2">
      <c r="A203" s="46">
        <v>202</v>
      </c>
      <c r="B203" s="46" t="s">
        <v>3220</v>
      </c>
      <c r="C203" s="46">
        <v>4</v>
      </c>
      <c r="D203" s="50" t="s">
        <v>3152</v>
      </c>
      <c r="E203" s="62"/>
      <c r="F203" s="10">
        <v>41394</v>
      </c>
    </row>
    <row r="204" spans="1:6" ht="14.25" x14ac:dyDescent="0.2">
      <c r="A204" s="46">
        <v>203</v>
      </c>
      <c r="B204" s="46" t="s">
        <v>3224</v>
      </c>
      <c r="C204" s="46">
        <v>4</v>
      </c>
      <c r="D204" s="50" t="s">
        <v>3153</v>
      </c>
      <c r="E204" s="62"/>
      <c r="F204" s="10">
        <v>41394</v>
      </c>
    </row>
    <row r="205" spans="1:6" ht="14.25" x14ac:dyDescent="0.2">
      <c r="A205" s="46">
        <v>204</v>
      </c>
      <c r="B205" s="46" t="s">
        <v>3225</v>
      </c>
      <c r="C205" s="46">
        <v>4</v>
      </c>
      <c r="D205" s="50" t="s">
        <v>3154</v>
      </c>
      <c r="E205" s="62"/>
      <c r="F205" s="10">
        <v>41394</v>
      </c>
    </row>
    <row r="206" spans="1:6" ht="42.75" x14ac:dyDescent="0.2">
      <c r="A206" s="46">
        <v>205</v>
      </c>
      <c r="B206" s="46" t="s">
        <v>3226</v>
      </c>
      <c r="C206" s="46">
        <v>4</v>
      </c>
      <c r="D206" s="50" t="s">
        <v>3155</v>
      </c>
      <c r="E206" s="62"/>
      <c r="F206" s="10">
        <v>41394</v>
      </c>
    </row>
    <row r="207" spans="1:6" ht="14.25" x14ac:dyDescent="0.2">
      <c r="A207" s="46">
        <v>206</v>
      </c>
      <c r="B207" s="46" t="s">
        <v>3228</v>
      </c>
      <c r="C207" s="46">
        <v>4</v>
      </c>
      <c r="D207" s="50" t="s">
        <v>3156</v>
      </c>
      <c r="E207" s="62"/>
      <c r="F207" s="10">
        <v>41394</v>
      </c>
    </row>
    <row r="208" spans="1:6" ht="28.5" x14ac:dyDescent="0.2">
      <c r="A208" s="46">
        <v>207</v>
      </c>
      <c r="B208" s="46" t="s">
        <v>3229</v>
      </c>
      <c r="C208" s="46">
        <v>4</v>
      </c>
      <c r="D208" s="50" t="s">
        <v>3174</v>
      </c>
      <c r="E208" s="73"/>
      <c r="F208" s="10">
        <v>41394</v>
      </c>
    </row>
    <row r="209" spans="1:6" ht="28.5" x14ac:dyDescent="0.2">
      <c r="A209" s="46">
        <v>208</v>
      </c>
      <c r="B209" s="46" t="s">
        <v>3230</v>
      </c>
      <c r="C209" s="46">
        <v>4</v>
      </c>
      <c r="D209" s="50" t="s">
        <v>3157</v>
      </c>
      <c r="E209" s="62"/>
      <c r="F209" s="10">
        <v>41394</v>
      </c>
    </row>
    <row r="210" spans="1:6" ht="28.5" x14ac:dyDescent="0.2">
      <c r="A210" s="46">
        <v>209</v>
      </c>
      <c r="B210" s="46" t="s">
        <v>3231</v>
      </c>
      <c r="C210" s="46">
        <v>4</v>
      </c>
      <c r="D210" s="50" t="s">
        <v>3158</v>
      </c>
      <c r="E210" s="62"/>
      <c r="F210" s="10">
        <v>41394</v>
      </c>
    </row>
    <row r="211" spans="1:6" ht="42.75" x14ac:dyDescent="0.2">
      <c r="A211" s="46">
        <v>210</v>
      </c>
      <c r="B211" s="46" t="s">
        <v>3243</v>
      </c>
      <c r="C211" s="46">
        <v>4</v>
      </c>
      <c r="D211" s="50" t="s">
        <v>3159</v>
      </c>
      <c r="E211" s="62"/>
      <c r="F211" s="10">
        <v>41394</v>
      </c>
    </row>
    <row r="212" spans="1:6" ht="14.25" x14ac:dyDescent="0.2">
      <c r="A212" s="46">
        <v>211</v>
      </c>
      <c r="B212" s="46" t="s">
        <v>3247</v>
      </c>
      <c r="C212" s="46">
        <v>4</v>
      </c>
      <c r="D212" s="50" t="s">
        <v>3160</v>
      </c>
      <c r="E212" s="62"/>
      <c r="F212" s="10">
        <v>41394</v>
      </c>
    </row>
    <row r="213" spans="1:6" ht="14.25" x14ac:dyDescent="0.2">
      <c r="A213" s="46">
        <v>212</v>
      </c>
      <c r="B213" s="46" t="s">
        <v>3248</v>
      </c>
      <c r="C213" s="46">
        <v>4</v>
      </c>
      <c r="D213" s="50" t="s">
        <v>3161</v>
      </c>
      <c r="E213" s="62"/>
      <c r="F213" s="10">
        <v>41394</v>
      </c>
    </row>
    <row r="214" spans="1:6" ht="28.5" x14ac:dyDescent="0.2">
      <c r="A214" s="46">
        <v>213</v>
      </c>
      <c r="B214" s="46" t="s">
        <v>3249</v>
      </c>
      <c r="C214" s="46">
        <v>4</v>
      </c>
      <c r="D214" s="50" t="s">
        <v>3162</v>
      </c>
      <c r="E214" s="62"/>
      <c r="F214" s="10">
        <v>41394</v>
      </c>
    </row>
    <row r="215" spans="1:6" ht="14.25" x14ac:dyDescent="0.2">
      <c r="A215" s="46">
        <v>214</v>
      </c>
      <c r="B215" s="46" t="s">
        <v>3253</v>
      </c>
      <c r="C215" s="46">
        <v>4</v>
      </c>
      <c r="D215" s="50" t="s">
        <v>3163</v>
      </c>
      <c r="E215" s="62"/>
      <c r="F215" s="10">
        <v>41394</v>
      </c>
    </row>
    <row r="216" spans="1:6" ht="28.5" x14ac:dyDescent="0.2">
      <c r="A216" s="46">
        <v>215</v>
      </c>
      <c r="B216" s="46" t="s">
        <v>3254</v>
      </c>
      <c r="C216" s="46">
        <v>4</v>
      </c>
      <c r="D216" s="50" t="s">
        <v>3164</v>
      </c>
      <c r="E216" s="62"/>
      <c r="F216" s="10">
        <v>41394</v>
      </c>
    </row>
    <row r="217" spans="1:6" ht="28.5" x14ac:dyDescent="0.2">
      <c r="A217" s="46">
        <v>216</v>
      </c>
      <c r="B217" s="46" t="s">
        <v>3255</v>
      </c>
      <c r="C217" s="46">
        <v>4</v>
      </c>
      <c r="D217" s="50" t="s">
        <v>3165</v>
      </c>
      <c r="E217" s="62"/>
      <c r="F217" s="10">
        <v>41394</v>
      </c>
    </row>
    <row r="218" spans="1:6" ht="28.5" x14ac:dyDescent="0.2">
      <c r="A218" s="46">
        <v>217</v>
      </c>
      <c r="B218" s="46" t="s">
        <v>3256</v>
      </c>
      <c r="C218" s="46">
        <v>4</v>
      </c>
      <c r="D218" s="50" t="s">
        <v>3166</v>
      </c>
      <c r="E218" s="62"/>
      <c r="F218" s="10">
        <v>41394</v>
      </c>
    </row>
    <row r="219" spans="1:6" ht="28.5" x14ac:dyDescent="0.2">
      <c r="A219" s="46">
        <v>218</v>
      </c>
      <c r="B219" s="46" t="s">
        <v>3257</v>
      </c>
      <c r="C219" s="46">
        <v>4</v>
      </c>
      <c r="D219" s="50" t="s">
        <v>3167</v>
      </c>
      <c r="E219" s="62"/>
      <c r="F219" s="10">
        <v>41394</v>
      </c>
    </row>
    <row r="220" spans="1:6" ht="28.5" x14ac:dyDescent="0.2">
      <c r="A220" s="46">
        <v>219</v>
      </c>
      <c r="B220" s="46" t="s">
        <v>3258</v>
      </c>
      <c r="C220" s="46">
        <v>4</v>
      </c>
      <c r="D220" s="50" t="s">
        <v>3168</v>
      </c>
      <c r="E220" s="62"/>
      <c r="F220" s="10">
        <v>41394</v>
      </c>
    </row>
    <row r="221" spans="1:6" ht="28.5" x14ac:dyDescent="0.2">
      <c r="A221" s="46">
        <v>220</v>
      </c>
      <c r="B221" s="46" t="s">
        <v>3259</v>
      </c>
      <c r="C221" s="46">
        <v>4</v>
      </c>
      <c r="D221" s="50" t="s">
        <v>3169</v>
      </c>
      <c r="E221" s="62"/>
      <c r="F221" s="10">
        <v>41394</v>
      </c>
    </row>
    <row r="222" spans="1:6" ht="28.5" x14ac:dyDescent="0.2">
      <c r="A222" s="46">
        <v>221</v>
      </c>
      <c r="B222" s="46" t="s">
        <v>3260</v>
      </c>
      <c r="C222" s="46">
        <v>4</v>
      </c>
      <c r="D222" s="50" t="s">
        <v>3170</v>
      </c>
      <c r="E222" s="62"/>
      <c r="F222" s="10">
        <v>41394</v>
      </c>
    </row>
  </sheetData>
  <pageMargins left="0.7" right="0.7" top="0.75" bottom="0.75" header="0.3" footer="0.3"/>
  <pageSetup paperSize="9"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4"/>
  <sheetViews>
    <sheetView zoomScaleNormal="100" workbookViewId="0">
      <pane xSplit="1" ySplit="1" topLeftCell="B638" activePane="bottomRight" state="frozen"/>
      <selection pane="topRight" activeCell="B1" sqref="B1"/>
      <selection pane="bottomLeft" activeCell="A2" sqref="A2"/>
      <selection pane="bottomRight" activeCell="D653" sqref="D653"/>
    </sheetView>
  </sheetViews>
  <sheetFormatPr defaultRowHeight="12.75" x14ac:dyDescent="0.2"/>
  <cols>
    <col min="1" max="1" width="4.5703125" customWidth="1"/>
    <col min="2" max="2" width="13.42578125" customWidth="1"/>
    <col min="3" max="3" width="18.7109375" bestFit="1" customWidth="1"/>
    <col min="4" max="4" width="41.42578125" customWidth="1"/>
    <col min="5" max="5" width="20.7109375" customWidth="1"/>
    <col min="6" max="6" width="6" customWidth="1"/>
    <col min="7" max="7" width="10.28515625" customWidth="1"/>
    <col min="8" max="8" width="5.42578125" customWidth="1"/>
    <col min="9" max="9" width="8.5703125" customWidth="1"/>
    <col min="10" max="10" width="6.85546875" customWidth="1"/>
    <col min="11" max="11" width="10.5703125" style="52" customWidth="1"/>
    <col min="12" max="12" width="62.85546875" customWidth="1"/>
    <col min="13" max="13" width="10.140625" bestFit="1" customWidth="1"/>
    <col min="16" max="16" width="39.85546875" style="52" customWidth="1"/>
  </cols>
  <sheetData>
    <row r="1" spans="1:16" s="14" customFormat="1" ht="34.5" customHeight="1" thickBot="1" x14ac:dyDescent="0.3">
      <c r="A1" s="74" t="s">
        <v>4</v>
      </c>
      <c r="B1" s="74" t="s">
        <v>7</v>
      </c>
      <c r="C1" s="74" t="s">
        <v>8</v>
      </c>
      <c r="D1" s="74" t="s">
        <v>2039</v>
      </c>
      <c r="E1" s="74" t="s">
        <v>1943</v>
      </c>
      <c r="F1" s="74" t="s">
        <v>2040</v>
      </c>
      <c r="G1" s="74" t="s">
        <v>2041</v>
      </c>
      <c r="H1" s="74" t="s">
        <v>2042</v>
      </c>
      <c r="I1" s="74" t="s">
        <v>1994</v>
      </c>
      <c r="J1" s="74" t="s">
        <v>2043</v>
      </c>
      <c r="K1" s="75" t="s">
        <v>2044</v>
      </c>
      <c r="L1" s="74" t="s">
        <v>1989</v>
      </c>
      <c r="M1" s="74" t="s">
        <v>1414</v>
      </c>
      <c r="N1" s="74" t="s">
        <v>2045</v>
      </c>
      <c r="O1" s="74" t="s">
        <v>2912</v>
      </c>
      <c r="P1" s="75" t="s">
        <v>40</v>
      </c>
    </row>
    <row r="2" spans="1:16" x14ac:dyDescent="0.2">
      <c r="A2">
        <v>1</v>
      </c>
      <c r="B2" t="s">
        <v>2046</v>
      </c>
      <c r="C2" t="s">
        <v>44</v>
      </c>
      <c r="D2" t="s">
        <v>1301</v>
      </c>
      <c r="E2" t="s">
        <v>1425</v>
      </c>
      <c r="F2" s="32">
        <v>1813</v>
      </c>
      <c r="G2" s="33" t="s">
        <v>2047</v>
      </c>
      <c r="H2" s="32">
        <v>13</v>
      </c>
      <c r="I2" s="13">
        <v>19</v>
      </c>
      <c r="J2">
        <f>I2</f>
        <v>19</v>
      </c>
      <c r="K2" s="53">
        <f>YEAR(DATEVALUE(H2&amp;" "&amp;G2&amp;" "&amp;F2+200)-IF(J2&lt;1,J2*365,DATE(1900+J2,1,1)))-200</f>
        <v>1794</v>
      </c>
      <c r="L2" t="s">
        <v>2048</v>
      </c>
      <c r="M2" t="s">
        <v>183</v>
      </c>
      <c r="N2" t="s">
        <v>183</v>
      </c>
      <c r="O2" t="s">
        <v>183</v>
      </c>
      <c r="P2" s="52" t="s">
        <v>1301</v>
      </c>
    </row>
    <row r="3" spans="1:16" x14ac:dyDescent="0.2">
      <c r="A3">
        <v>2</v>
      </c>
      <c r="B3" t="s">
        <v>53</v>
      </c>
      <c r="C3" t="s">
        <v>57</v>
      </c>
      <c r="D3" t="s">
        <v>2049</v>
      </c>
      <c r="E3" t="s">
        <v>1425</v>
      </c>
      <c r="F3" s="32">
        <v>1813</v>
      </c>
      <c r="G3" s="33" t="s">
        <v>2050</v>
      </c>
      <c r="H3" s="32">
        <v>3</v>
      </c>
      <c r="I3" s="13">
        <v>77</v>
      </c>
      <c r="J3">
        <f t="shared" ref="J3:J66" si="0">I3</f>
        <v>77</v>
      </c>
      <c r="K3" s="53">
        <f t="shared" ref="K3:K14" si="1">YEAR(DATEVALUE(H3&amp;" "&amp;G3&amp;" "&amp;F3+200)-IF(J3&lt;1,J3*365,DATE(1900+J3,1,1)))-200</f>
        <v>1736</v>
      </c>
      <c r="L3" t="s">
        <v>2048</v>
      </c>
      <c r="M3" t="s">
        <v>183</v>
      </c>
      <c r="N3" t="s">
        <v>183</v>
      </c>
      <c r="O3" t="s">
        <v>183</v>
      </c>
      <c r="P3" s="52" t="s">
        <v>1301</v>
      </c>
    </row>
    <row r="4" spans="1:16" x14ac:dyDescent="0.2">
      <c r="A4">
        <v>3</v>
      </c>
      <c r="B4" t="s">
        <v>2051</v>
      </c>
      <c r="C4" t="s">
        <v>989</v>
      </c>
      <c r="D4" t="s">
        <v>1301</v>
      </c>
      <c r="E4" t="s">
        <v>1425</v>
      </c>
      <c r="F4" s="32">
        <v>1813</v>
      </c>
      <c r="G4" s="33" t="s">
        <v>2052</v>
      </c>
      <c r="H4" s="32">
        <v>14</v>
      </c>
      <c r="I4" s="13">
        <v>61</v>
      </c>
      <c r="J4">
        <f t="shared" si="0"/>
        <v>61</v>
      </c>
      <c r="K4" s="53">
        <f t="shared" si="1"/>
        <v>1752</v>
      </c>
      <c r="L4" t="s">
        <v>2048</v>
      </c>
      <c r="M4" t="s">
        <v>183</v>
      </c>
      <c r="N4" t="s">
        <v>183</v>
      </c>
      <c r="O4" t="s">
        <v>183</v>
      </c>
      <c r="P4" s="52" t="s">
        <v>1301</v>
      </c>
    </row>
    <row r="5" spans="1:16" x14ac:dyDescent="0.2">
      <c r="A5">
        <v>4</v>
      </c>
      <c r="B5" t="s">
        <v>45</v>
      </c>
      <c r="C5" t="s">
        <v>44</v>
      </c>
      <c r="D5" t="s">
        <v>1301</v>
      </c>
      <c r="E5" t="s">
        <v>1425</v>
      </c>
      <c r="F5" s="32">
        <v>1813</v>
      </c>
      <c r="G5" s="33" t="s">
        <v>2053</v>
      </c>
      <c r="H5" s="32">
        <v>18</v>
      </c>
      <c r="I5" s="13">
        <v>63</v>
      </c>
      <c r="J5">
        <f t="shared" si="0"/>
        <v>63</v>
      </c>
      <c r="K5" s="53">
        <f t="shared" si="1"/>
        <v>1750</v>
      </c>
      <c r="L5" t="s">
        <v>2048</v>
      </c>
      <c r="M5" t="s">
        <v>183</v>
      </c>
      <c r="N5" t="s">
        <v>183</v>
      </c>
      <c r="O5" t="s">
        <v>183</v>
      </c>
      <c r="P5" s="52" t="s">
        <v>1301</v>
      </c>
    </row>
    <row r="6" spans="1:16" x14ac:dyDescent="0.2">
      <c r="A6">
        <v>5</v>
      </c>
      <c r="B6" t="s">
        <v>164</v>
      </c>
      <c r="C6" t="s">
        <v>111</v>
      </c>
      <c r="D6" t="s">
        <v>1301</v>
      </c>
      <c r="E6" t="s">
        <v>1425</v>
      </c>
      <c r="F6" s="32">
        <v>1814</v>
      </c>
      <c r="G6" s="33" t="s">
        <v>2054</v>
      </c>
      <c r="H6" s="32">
        <v>1</v>
      </c>
      <c r="I6" s="13">
        <v>13</v>
      </c>
      <c r="J6">
        <f t="shared" si="0"/>
        <v>13</v>
      </c>
      <c r="K6" s="53">
        <f t="shared" si="1"/>
        <v>1801</v>
      </c>
      <c r="L6" t="s">
        <v>2048</v>
      </c>
      <c r="M6" t="s">
        <v>183</v>
      </c>
      <c r="N6" t="s">
        <v>183</v>
      </c>
      <c r="O6" t="s">
        <v>183</v>
      </c>
      <c r="P6" s="52" t="s">
        <v>1301</v>
      </c>
    </row>
    <row r="7" spans="1:16" x14ac:dyDescent="0.2">
      <c r="A7">
        <v>6</v>
      </c>
      <c r="B7" t="s">
        <v>97</v>
      </c>
      <c r="C7" t="s">
        <v>192</v>
      </c>
      <c r="D7" t="s">
        <v>2055</v>
      </c>
      <c r="E7" t="s">
        <v>1425</v>
      </c>
      <c r="F7" s="32">
        <v>1814</v>
      </c>
      <c r="G7" s="33" t="s">
        <v>2050</v>
      </c>
      <c r="H7" s="32">
        <v>3</v>
      </c>
      <c r="I7" s="13" t="s">
        <v>2056</v>
      </c>
      <c r="J7">
        <f>10/12</f>
        <v>0.83333333333333337</v>
      </c>
      <c r="K7" s="53">
        <f t="shared" si="1"/>
        <v>1813</v>
      </c>
      <c r="L7" t="s">
        <v>2048</v>
      </c>
      <c r="M7" t="s">
        <v>183</v>
      </c>
      <c r="N7" t="s">
        <v>183</v>
      </c>
      <c r="O7" t="s">
        <v>183</v>
      </c>
      <c r="P7" s="52" t="s">
        <v>1301</v>
      </c>
    </row>
    <row r="8" spans="1:16" x14ac:dyDescent="0.2">
      <c r="A8">
        <v>7</v>
      </c>
      <c r="B8" t="s">
        <v>156</v>
      </c>
      <c r="C8" t="s">
        <v>77</v>
      </c>
      <c r="D8" t="s">
        <v>2057</v>
      </c>
      <c r="E8" t="s">
        <v>1425</v>
      </c>
      <c r="F8" s="32">
        <v>1814</v>
      </c>
      <c r="G8" s="33" t="s">
        <v>2058</v>
      </c>
      <c r="H8" s="32">
        <v>5</v>
      </c>
      <c r="I8" s="13">
        <v>6</v>
      </c>
      <c r="J8">
        <f t="shared" si="0"/>
        <v>6</v>
      </c>
      <c r="K8" s="53">
        <f t="shared" si="1"/>
        <v>1808</v>
      </c>
      <c r="L8" t="s">
        <v>2048</v>
      </c>
      <c r="M8" t="s">
        <v>183</v>
      </c>
      <c r="N8" t="s">
        <v>183</v>
      </c>
      <c r="O8" t="s">
        <v>183</v>
      </c>
      <c r="P8" s="52" t="s">
        <v>1301</v>
      </c>
    </row>
    <row r="9" spans="1:16" x14ac:dyDescent="0.2">
      <c r="A9">
        <v>8</v>
      </c>
      <c r="B9" t="s">
        <v>43</v>
      </c>
      <c r="C9" t="s">
        <v>503</v>
      </c>
      <c r="D9" t="s">
        <v>2059</v>
      </c>
      <c r="E9" t="s">
        <v>2060</v>
      </c>
      <c r="F9" s="32">
        <v>1815</v>
      </c>
      <c r="G9" s="33" t="s">
        <v>2061</v>
      </c>
      <c r="H9" s="32">
        <v>10</v>
      </c>
      <c r="I9" s="13">
        <v>62</v>
      </c>
      <c r="J9">
        <f t="shared" si="0"/>
        <v>62</v>
      </c>
      <c r="K9" s="53">
        <f t="shared" si="1"/>
        <v>1753</v>
      </c>
      <c r="L9" t="s">
        <v>2048</v>
      </c>
      <c r="M9" t="s">
        <v>183</v>
      </c>
      <c r="N9" t="s">
        <v>183</v>
      </c>
      <c r="O9" t="s">
        <v>183</v>
      </c>
      <c r="P9" s="52" t="s">
        <v>1301</v>
      </c>
    </row>
    <row r="10" spans="1:16" x14ac:dyDescent="0.2">
      <c r="A10">
        <v>9</v>
      </c>
      <c r="B10" t="s">
        <v>43</v>
      </c>
      <c r="C10" t="s">
        <v>169</v>
      </c>
      <c r="D10" t="s">
        <v>2062</v>
      </c>
      <c r="E10" t="s">
        <v>1425</v>
      </c>
      <c r="F10" s="32">
        <v>1816</v>
      </c>
      <c r="G10" s="33" t="s">
        <v>2047</v>
      </c>
      <c r="H10" s="32">
        <v>6</v>
      </c>
      <c r="I10" s="13" t="s">
        <v>2063</v>
      </c>
      <c r="J10">
        <f>4/365</f>
        <v>1.0958904109589041E-2</v>
      </c>
      <c r="K10" s="53">
        <f t="shared" si="1"/>
        <v>1816</v>
      </c>
      <c r="L10" t="s">
        <v>2048</v>
      </c>
      <c r="M10" t="s">
        <v>183</v>
      </c>
      <c r="N10" t="s">
        <v>183</v>
      </c>
      <c r="O10" t="s">
        <v>183</v>
      </c>
      <c r="P10" s="52" t="s">
        <v>1301</v>
      </c>
    </row>
    <row r="11" spans="1:16" x14ac:dyDescent="0.2">
      <c r="A11">
        <v>10</v>
      </c>
      <c r="B11" t="s">
        <v>43</v>
      </c>
      <c r="C11" t="s">
        <v>71</v>
      </c>
      <c r="D11" t="s">
        <v>2064</v>
      </c>
      <c r="E11" t="s">
        <v>1425</v>
      </c>
      <c r="F11" s="32">
        <v>1816</v>
      </c>
      <c r="G11" s="33" t="s">
        <v>2047</v>
      </c>
      <c r="H11" s="32">
        <v>6</v>
      </c>
      <c r="I11" s="13" t="s">
        <v>2065</v>
      </c>
      <c r="J11">
        <f>5/365</f>
        <v>1.3698630136986301E-2</v>
      </c>
      <c r="K11" s="53">
        <f t="shared" si="1"/>
        <v>1816</v>
      </c>
      <c r="L11" t="s">
        <v>2048</v>
      </c>
      <c r="M11" t="s">
        <v>183</v>
      </c>
      <c r="N11" t="s">
        <v>183</v>
      </c>
      <c r="O11" t="s">
        <v>183</v>
      </c>
      <c r="P11" s="52" t="s">
        <v>1301</v>
      </c>
    </row>
    <row r="12" spans="1:16" x14ac:dyDescent="0.2">
      <c r="A12">
        <v>11</v>
      </c>
      <c r="B12" t="s">
        <v>731</v>
      </c>
      <c r="C12" t="s">
        <v>710</v>
      </c>
      <c r="D12" t="s">
        <v>427</v>
      </c>
      <c r="E12" t="s">
        <v>1425</v>
      </c>
      <c r="F12" s="32">
        <v>1816</v>
      </c>
      <c r="G12" s="33" t="s">
        <v>1987</v>
      </c>
      <c r="H12" s="32">
        <v>10</v>
      </c>
      <c r="I12" s="13">
        <v>80</v>
      </c>
      <c r="J12">
        <f t="shared" si="0"/>
        <v>80</v>
      </c>
      <c r="K12" s="53">
        <f t="shared" si="1"/>
        <v>1736</v>
      </c>
      <c r="L12" t="s">
        <v>2048</v>
      </c>
      <c r="M12" t="s">
        <v>183</v>
      </c>
      <c r="N12" t="s">
        <v>183</v>
      </c>
      <c r="O12" t="s">
        <v>183</v>
      </c>
      <c r="P12" s="52" t="s">
        <v>1301</v>
      </c>
    </row>
    <row r="13" spans="1:16" x14ac:dyDescent="0.2">
      <c r="A13">
        <v>12</v>
      </c>
      <c r="B13" t="s">
        <v>66</v>
      </c>
      <c r="C13" t="s">
        <v>169</v>
      </c>
      <c r="D13" t="s">
        <v>2920</v>
      </c>
      <c r="E13" t="s">
        <v>1425</v>
      </c>
      <c r="F13" s="32">
        <v>1816</v>
      </c>
      <c r="G13" s="33" t="s">
        <v>2053</v>
      </c>
      <c r="H13" s="32">
        <v>2</v>
      </c>
      <c r="I13" s="13" t="s">
        <v>2066</v>
      </c>
      <c r="J13">
        <f>10/365</f>
        <v>2.7397260273972601E-2</v>
      </c>
      <c r="K13" s="53">
        <f t="shared" si="1"/>
        <v>1816</v>
      </c>
      <c r="L13" t="s">
        <v>2048</v>
      </c>
      <c r="M13" t="s">
        <v>183</v>
      </c>
      <c r="N13" t="s">
        <v>183</v>
      </c>
      <c r="O13" t="s">
        <v>183</v>
      </c>
      <c r="P13" s="52" t="s">
        <v>1301</v>
      </c>
    </row>
    <row r="14" spans="1:16" x14ac:dyDescent="0.2">
      <c r="A14">
        <v>13</v>
      </c>
      <c r="B14" t="s">
        <v>85</v>
      </c>
      <c r="C14" t="s">
        <v>57</v>
      </c>
      <c r="D14" t="s">
        <v>2067</v>
      </c>
      <c r="E14" t="s">
        <v>1425</v>
      </c>
      <c r="F14" s="32">
        <v>1816</v>
      </c>
      <c r="G14" s="33" t="s">
        <v>2053</v>
      </c>
      <c r="H14" s="32">
        <v>21</v>
      </c>
      <c r="I14" s="13" t="s">
        <v>2068</v>
      </c>
      <c r="J14">
        <f>4/12</f>
        <v>0.33333333333333331</v>
      </c>
      <c r="K14" s="53">
        <f t="shared" si="1"/>
        <v>1816</v>
      </c>
      <c r="L14" t="s">
        <v>2048</v>
      </c>
      <c r="M14" t="s">
        <v>183</v>
      </c>
      <c r="N14" t="s">
        <v>183</v>
      </c>
      <c r="O14" t="s">
        <v>183</v>
      </c>
      <c r="P14" s="52" t="s">
        <v>1301</v>
      </c>
    </row>
    <row r="15" spans="1:16" x14ac:dyDescent="0.2">
      <c r="A15">
        <v>14</v>
      </c>
      <c r="B15" t="s">
        <v>649</v>
      </c>
      <c r="C15" t="s">
        <v>816</v>
      </c>
      <c r="D15" t="s">
        <v>2069</v>
      </c>
      <c r="E15" t="s">
        <v>1425</v>
      </c>
      <c r="F15" s="32">
        <v>1817</v>
      </c>
      <c r="G15" s="33" t="s">
        <v>1987</v>
      </c>
      <c r="H15" s="32">
        <v>6</v>
      </c>
      <c r="I15" s="13">
        <v>80</v>
      </c>
      <c r="J15">
        <f t="shared" si="0"/>
        <v>80</v>
      </c>
      <c r="K15" s="53">
        <f>YEAR(DATEVALUE(H15&amp;" "&amp;G15&amp;" "&amp;F15+200)-IF(J15&lt;1,J15*365,DATE(1900+J15,1,1)))-200</f>
        <v>1737</v>
      </c>
      <c r="L15" t="s">
        <v>2048</v>
      </c>
      <c r="M15" t="s">
        <v>183</v>
      </c>
      <c r="N15" t="s">
        <v>183</v>
      </c>
      <c r="O15" t="s">
        <v>183</v>
      </c>
      <c r="P15" s="52" t="s">
        <v>1301</v>
      </c>
    </row>
    <row r="16" spans="1:16" x14ac:dyDescent="0.2">
      <c r="A16">
        <v>15</v>
      </c>
      <c r="B16" t="s">
        <v>79</v>
      </c>
      <c r="C16" t="s">
        <v>57</v>
      </c>
      <c r="D16" t="s">
        <v>2070</v>
      </c>
      <c r="E16" t="s">
        <v>1425</v>
      </c>
      <c r="F16" s="32">
        <v>1817</v>
      </c>
      <c r="G16" s="33" t="s">
        <v>2061</v>
      </c>
      <c r="H16" s="32">
        <v>10</v>
      </c>
      <c r="I16" s="13">
        <v>40</v>
      </c>
      <c r="J16">
        <f t="shared" si="0"/>
        <v>40</v>
      </c>
      <c r="K16" s="53">
        <f>YEAR(DATEVALUE(H16&amp;" "&amp;G16&amp;" "&amp;F16+200)-IF(J16&lt;1,J16*365,DATE(1900+J16,1,1)))-200</f>
        <v>1777</v>
      </c>
      <c r="L16" t="s">
        <v>2048</v>
      </c>
      <c r="M16" t="s">
        <v>183</v>
      </c>
      <c r="N16" t="s">
        <v>183</v>
      </c>
      <c r="O16" t="s">
        <v>183</v>
      </c>
      <c r="P16" s="52" t="s">
        <v>1301</v>
      </c>
    </row>
    <row r="17" spans="1:16" x14ac:dyDescent="0.2">
      <c r="A17">
        <v>16</v>
      </c>
      <c r="B17" t="s">
        <v>43</v>
      </c>
      <c r="C17" t="s">
        <v>123</v>
      </c>
      <c r="D17" t="s">
        <v>427</v>
      </c>
      <c r="E17" t="s">
        <v>1425</v>
      </c>
      <c r="F17" s="32">
        <v>1817</v>
      </c>
      <c r="G17" s="33" t="s">
        <v>2071</v>
      </c>
      <c r="H17" s="32">
        <v>20</v>
      </c>
      <c r="I17" s="13">
        <v>88</v>
      </c>
      <c r="J17">
        <f t="shared" si="0"/>
        <v>88</v>
      </c>
      <c r="K17" s="53">
        <f t="shared" ref="K17" si="2">YEAR(DATEVALUE(H17&amp;" "&amp;G17&amp;" "&amp;F17+200)-IF(J17&lt;1,J17*365,DATE(1900+J17,1,1)))-200</f>
        <v>1729</v>
      </c>
      <c r="L17" t="s">
        <v>2048</v>
      </c>
      <c r="M17" t="s">
        <v>183</v>
      </c>
      <c r="N17" t="s">
        <v>183</v>
      </c>
      <c r="O17" t="s">
        <v>183</v>
      </c>
      <c r="P17" s="52" t="s">
        <v>1301</v>
      </c>
    </row>
    <row r="18" spans="1:16" x14ac:dyDescent="0.2">
      <c r="A18">
        <v>17</v>
      </c>
      <c r="B18" t="s">
        <v>61</v>
      </c>
      <c r="C18" t="s">
        <v>50</v>
      </c>
      <c r="D18" t="s">
        <v>502</v>
      </c>
      <c r="E18" t="s">
        <v>1425</v>
      </c>
      <c r="F18" s="32">
        <v>1817</v>
      </c>
      <c r="G18" s="33" t="s">
        <v>2053</v>
      </c>
      <c r="H18" s="32">
        <v>5</v>
      </c>
      <c r="I18" s="13">
        <v>85</v>
      </c>
      <c r="J18">
        <f t="shared" si="0"/>
        <v>85</v>
      </c>
      <c r="K18" s="53">
        <f>YEAR(DATEVALUE(H18&amp;" "&amp;G18&amp;" "&amp;F18+200)-IF(J18&lt;1,J18*365,DATE(1900+J18,1,1)))-200</f>
        <v>1732</v>
      </c>
      <c r="L18" t="s">
        <v>2048</v>
      </c>
      <c r="M18" t="s">
        <v>183</v>
      </c>
      <c r="N18" t="s">
        <v>183</v>
      </c>
      <c r="O18" t="s">
        <v>183</v>
      </c>
      <c r="P18" s="52" t="s">
        <v>1301</v>
      </c>
    </row>
    <row r="19" spans="1:16" x14ac:dyDescent="0.2">
      <c r="A19">
        <v>18</v>
      </c>
      <c r="B19" t="s">
        <v>202</v>
      </c>
      <c r="C19" t="s">
        <v>700</v>
      </c>
      <c r="D19" t="s">
        <v>427</v>
      </c>
      <c r="E19" t="s">
        <v>1425</v>
      </c>
      <c r="F19" s="32">
        <v>1818</v>
      </c>
      <c r="G19" s="33" t="s">
        <v>2072</v>
      </c>
      <c r="H19" s="32">
        <v>23</v>
      </c>
      <c r="I19" s="13">
        <v>75</v>
      </c>
      <c r="J19">
        <f t="shared" si="0"/>
        <v>75</v>
      </c>
      <c r="K19" s="53">
        <f t="shared" ref="K19:K82" si="3">YEAR(DATEVALUE(H19&amp;" "&amp;G19&amp;" "&amp;F19+200)-IF(J19&lt;1,J19*365,DATE(1900+J19,1,1)))-200</f>
        <v>1743</v>
      </c>
      <c r="L19" t="s">
        <v>2048</v>
      </c>
      <c r="M19" t="s">
        <v>183</v>
      </c>
      <c r="N19" t="s">
        <v>183</v>
      </c>
      <c r="O19" t="s">
        <v>183</v>
      </c>
      <c r="P19" s="52" t="s">
        <v>1301</v>
      </c>
    </row>
    <row r="20" spans="1:16" x14ac:dyDescent="0.2">
      <c r="A20">
        <v>19</v>
      </c>
      <c r="B20" t="s">
        <v>829</v>
      </c>
      <c r="C20" t="s">
        <v>200</v>
      </c>
      <c r="D20" t="s">
        <v>2073</v>
      </c>
      <c r="E20" t="s">
        <v>1425</v>
      </c>
      <c r="F20" s="32">
        <v>1818</v>
      </c>
      <c r="G20" s="33" t="s">
        <v>2052</v>
      </c>
      <c r="H20" s="32">
        <v>22</v>
      </c>
      <c r="I20" s="13">
        <v>65</v>
      </c>
      <c r="J20">
        <f t="shared" si="0"/>
        <v>65</v>
      </c>
      <c r="K20" s="53">
        <f t="shared" si="3"/>
        <v>1753</v>
      </c>
      <c r="L20" t="s">
        <v>2048</v>
      </c>
      <c r="M20" t="s">
        <v>183</v>
      </c>
      <c r="N20" t="s">
        <v>183</v>
      </c>
      <c r="O20" t="s">
        <v>183</v>
      </c>
      <c r="P20" s="52" t="s">
        <v>1301</v>
      </c>
    </row>
    <row r="21" spans="1:16" x14ac:dyDescent="0.2">
      <c r="A21">
        <v>20</v>
      </c>
      <c r="B21" t="s">
        <v>731</v>
      </c>
      <c r="C21" t="s">
        <v>700</v>
      </c>
      <c r="D21" t="s">
        <v>2074</v>
      </c>
      <c r="E21" t="s">
        <v>1425</v>
      </c>
      <c r="F21" s="32">
        <v>1818</v>
      </c>
      <c r="G21" s="33" t="s">
        <v>2058</v>
      </c>
      <c r="H21" s="32">
        <v>17</v>
      </c>
      <c r="I21" s="13">
        <v>78</v>
      </c>
      <c r="J21">
        <f t="shared" si="0"/>
        <v>78</v>
      </c>
      <c r="K21" s="53">
        <f t="shared" si="3"/>
        <v>1740</v>
      </c>
      <c r="L21" t="s">
        <v>2048</v>
      </c>
      <c r="M21" t="s">
        <v>183</v>
      </c>
      <c r="N21" t="s">
        <v>183</v>
      </c>
      <c r="O21" t="s">
        <v>183</v>
      </c>
      <c r="P21" s="52" t="s">
        <v>1301</v>
      </c>
    </row>
    <row r="22" spans="1:16" x14ac:dyDescent="0.2">
      <c r="A22">
        <v>21</v>
      </c>
      <c r="B22" t="s">
        <v>731</v>
      </c>
      <c r="C22" t="s">
        <v>617</v>
      </c>
      <c r="D22" t="s">
        <v>1301</v>
      </c>
      <c r="E22" t="s">
        <v>1425</v>
      </c>
      <c r="F22" s="32">
        <v>1818</v>
      </c>
      <c r="G22" s="33" t="s">
        <v>2058</v>
      </c>
      <c r="H22" s="32">
        <v>20</v>
      </c>
      <c r="I22" s="13">
        <v>54</v>
      </c>
      <c r="J22">
        <f t="shared" si="0"/>
        <v>54</v>
      </c>
      <c r="K22" s="53">
        <f t="shared" si="3"/>
        <v>1764</v>
      </c>
      <c r="L22" t="s">
        <v>2048</v>
      </c>
      <c r="M22" t="s">
        <v>183</v>
      </c>
      <c r="N22" t="s">
        <v>183</v>
      </c>
      <c r="O22" t="s">
        <v>183</v>
      </c>
      <c r="P22" s="52" t="s">
        <v>1301</v>
      </c>
    </row>
    <row r="23" spans="1:16" x14ac:dyDescent="0.2">
      <c r="A23">
        <v>22</v>
      </c>
      <c r="B23" t="s">
        <v>43</v>
      </c>
      <c r="C23" t="s">
        <v>44</v>
      </c>
      <c r="D23" t="s">
        <v>1301</v>
      </c>
      <c r="E23" t="s">
        <v>1425</v>
      </c>
      <c r="F23" s="32">
        <v>1819</v>
      </c>
      <c r="G23" s="33" t="s">
        <v>2072</v>
      </c>
      <c r="H23" s="32">
        <v>28</v>
      </c>
      <c r="I23" s="13">
        <v>79</v>
      </c>
      <c r="J23">
        <f t="shared" si="0"/>
        <v>79</v>
      </c>
      <c r="K23" s="53">
        <f t="shared" si="3"/>
        <v>1740</v>
      </c>
      <c r="L23" t="s">
        <v>2048</v>
      </c>
      <c r="M23" t="s">
        <v>183</v>
      </c>
      <c r="N23" t="s">
        <v>183</v>
      </c>
      <c r="O23" t="s">
        <v>183</v>
      </c>
      <c r="P23" s="52" t="s">
        <v>1301</v>
      </c>
    </row>
    <row r="24" spans="1:16" x14ac:dyDescent="0.2">
      <c r="A24">
        <v>23</v>
      </c>
      <c r="B24" t="s">
        <v>2075</v>
      </c>
      <c r="C24" t="s">
        <v>50</v>
      </c>
      <c r="D24" t="s">
        <v>1301</v>
      </c>
      <c r="E24" t="s">
        <v>1425</v>
      </c>
      <c r="F24" s="32">
        <v>1819</v>
      </c>
      <c r="G24" s="33" t="s">
        <v>2047</v>
      </c>
      <c r="H24" s="32">
        <v>4</v>
      </c>
      <c r="I24" s="13">
        <v>88</v>
      </c>
      <c r="J24">
        <f t="shared" si="0"/>
        <v>88</v>
      </c>
      <c r="K24" s="53">
        <f t="shared" si="3"/>
        <v>1731</v>
      </c>
      <c r="L24" t="s">
        <v>2076</v>
      </c>
      <c r="M24" t="s">
        <v>183</v>
      </c>
      <c r="N24" t="s">
        <v>183</v>
      </c>
      <c r="O24" t="s">
        <v>183</v>
      </c>
      <c r="P24" s="52" t="s">
        <v>1301</v>
      </c>
    </row>
    <row r="25" spans="1:16" x14ac:dyDescent="0.2">
      <c r="A25">
        <v>24</v>
      </c>
      <c r="B25" t="s">
        <v>164</v>
      </c>
      <c r="C25" t="s">
        <v>50</v>
      </c>
      <c r="D25" t="s">
        <v>2077</v>
      </c>
      <c r="E25" t="s">
        <v>1425</v>
      </c>
      <c r="F25" s="32">
        <v>1819</v>
      </c>
      <c r="G25" s="33" t="s">
        <v>2050</v>
      </c>
      <c r="H25" s="32">
        <v>16</v>
      </c>
      <c r="I25" s="13">
        <v>50</v>
      </c>
      <c r="J25">
        <f t="shared" si="0"/>
        <v>50</v>
      </c>
      <c r="K25" s="53">
        <f t="shared" si="3"/>
        <v>1769</v>
      </c>
      <c r="L25" t="s">
        <v>2076</v>
      </c>
      <c r="M25" t="s">
        <v>183</v>
      </c>
      <c r="N25" t="s">
        <v>183</v>
      </c>
      <c r="O25" t="s">
        <v>183</v>
      </c>
      <c r="P25" s="52" t="s">
        <v>1301</v>
      </c>
    </row>
    <row r="26" spans="1:16" x14ac:dyDescent="0.2">
      <c r="A26">
        <v>25</v>
      </c>
      <c r="B26" t="s">
        <v>53</v>
      </c>
      <c r="C26" t="s">
        <v>60</v>
      </c>
      <c r="D26" t="s">
        <v>2078</v>
      </c>
      <c r="E26" t="s">
        <v>1425</v>
      </c>
      <c r="F26" s="32">
        <v>1819</v>
      </c>
      <c r="G26" s="33" t="s">
        <v>1076</v>
      </c>
      <c r="H26" s="32">
        <v>22</v>
      </c>
      <c r="I26" s="13">
        <v>3</v>
      </c>
      <c r="J26">
        <f t="shared" si="0"/>
        <v>3</v>
      </c>
      <c r="K26" s="53">
        <f t="shared" si="3"/>
        <v>1816</v>
      </c>
      <c r="L26" t="s">
        <v>2048</v>
      </c>
      <c r="M26" t="s">
        <v>183</v>
      </c>
      <c r="N26" t="s">
        <v>183</v>
      </c>
      <c r="O26" t="s">
        <v>183</v>
      </c>
      <c r="P26" s="52" t="s">
        <v>1301</v>
      </c>
    </row>
    <row r="27" spans="1:16" x14ac:dyDescent="0.2">
      <c r="A27">
        <v>26</v>
      </c>
      <c r="B27" t="s">
        <v>2079</v>
      </c>
      <c r="C27" t="s">
        <v>57</v>
      </c>
      <c r="D27" t="s">
        <v>1301</v>
      </c>
      <c r="E27" t="s">
        <v>1425</v>
      </c>
      <c r="F27" s="32">
        <v>1819</v>
      </c>
      <c r="G27" s="33" t="s">
        <v>2052</v>
      </c>
      <c r="H27" s="32">
        <v>1</v>
      </c>
      <c r="I27" s="13">
        <v>22</v>
      </c>
      <c r="J27">
        <f t="shared" si="0"/>
        <v>22</v>
      </c>
      <c r="K27" s="53">
        <f t="shared" si="3"/>
        <v>1797</v>
      </c>
      <c r="L27" t="s">
        <v>2076</v>
      </c>
      <c r="M27" t="s">
        <v>183</v>
      </c>
      <c r="N27" t="s">
        <v>183</v>
      </c>
      <c r="O27" t="s">
        <v>183</v>
      </c>
      <c r="P27" s="52" t="s">
        <v>1301</v>
      </c>
    </row>
    <row r="28" spans="1:16" x14ac:dyDescent="0.2">
      <c r="A28">
        <v>27</v>
      </c>
      <c r="B28" t="s">
        <v>156</v>
      </c>
      <c r="C28" t="s">
        <v>44</v>
      </c>
      <c r="D28" t="s">
        <v>2057</v>
      </c>
      <c r="E28" t="s">
        <v>1425</v>
      </c>
      <c r="F28" s="32">
        <v>1819</v>
      </c>
      <c r="G28" s="33" t="s">
        <v>2071</v>
      </c>
      <c r="H28" s="32">
        <v>16</v>
      </c>
      <c r="I28" s="13">
        <v>14</v>
      </c>
      <c r="J28">
        <f t="shared" si="0"/>
        <v>14</v>
      </c>
      <c r="K28" s="53">
        <f t="shared" si="3"/>
        <v>1805</v>
      </c>
      <c r="L28" t="s">
        <v>2048</v>
      </c>
      <c r="M28" t="s">
        <v>183</v>
      </c>
      <c r="N28" t="s">
        <v>183</v>
      </c>
      <c r="O28" t="s">
        <v>183</v>
      </c>
      <c r="P28" s="52" t="s">
        <v>1301</v>
      </c>
    </row>
    <row r="29" spans="1:16" x14ac:dyDescent="0.2">
      <c r="A29">
        <v>28</v>
      </c>
      <c r="B29" t="s">
        <v>49</v>
      </c>
      <c r="C29" t="s">
        <v>2080</v>
      </c>
      <c r="D29" t="s">
        <v>427</v>
      </c>
      <c r="E29" t="s">
        <v>1425</v>
      </c>
      <c r="F29" s="32">
        <v>1820</v>
      </c>
      <c r="G29" s="33" t="s">
        <v>2072</v>
      </c>
      <c r="H29" s="32">
        <v>22</v>
      </c>
      <c r="I29" s="13">
        <v>87</v>
      </c>
      <c r="J29">
        <f t="shared" si="0"/>
        <v>87</v>
      </c>
      <c r="K29" s="53">
        <f t="shared" si="3"/>
        <v>1733</v>
      </c>
      <c r="L29" t="s">
        <v>2048</v>
      </c>
      <c r="M29" t="s">
        <v>183</v>
      </c>
      <c r="N29" t="s">
        <v>183</v>
      </c>
      <c r="O29" t="s">
        <v>183</v>
      </c>
      <c r="P29" s="52" t="s">
        <v>1301</v>
      </c>
    </row>
    <row r="30" spans="1:16" x14ac:dyDescent="0.2">
      <c r="A30">
        <v>29</v>
      </c>
      <c r="B30" t="s">
        <v>2081</v>
      </c>
      <c r="C30" t="s">
        <v>169</v>
      </c>
      <c r="D30" t="s">
        <v>2082</v>
      </c>
      <c r="E30" t="s">
        <v>2083</v>
      </c>
      <c r="F30" s="32">
        <v>1821</v>
      </c>
      <c r="G30" s="33" t="s">
        <v>2054</v>
      </c>
      <c r="H30" s="32">
        <v>27</v>
      </c>
      <c r="I30" s="13">
        <v>4</v>
      </c>
      <c r="J30">
        <f t="shared" si="0"/>
        <v>4</v>
      </c>
      <c r="K30" s="53">
        <f t="shared" si="3"/>
        <v>1817</v>
      </c>
      <c r="L30" t="s">
        <v>2048</v>
      </c>
      <c r="M30" t="s">
        <v>183</v>
      </c>
      <c r="N30" t="s">
        <v>183</v>
      </c>
      <c r="O30" t="s">
        <v>183</v>
      </c>
      <c r="P30" s="52" t="s">
        <v>1301</v>
      </c>
    </row>
    <row r="31" spans="1:16" x14ac:dyDescent="0.2">
      <c r="A31">
        <v>30</v>
      </c>
      <c r="B31" t="s">
        <v>158</v>
      </c>
      <c r="C31" t="s">
        <v>71</v>
      </c>
      <c r="D31" t="s">
        <v>1301</v>
      </c>
      <c r="E31" t="s">
        <v>2084</v>
      </c>
      <c r="F31" s="32">
        <v>1821</v>
      </c>
      <c r="G31" s="33" t="s">
        <v>2050</v>
      </c>
      <c r="H31" s="32">
        <v>9</v>
      </c>
      <c r="I31" s="13">
        <v>65</v>
      </c>
      <c r="J31">
        <f t="shared" si="0"/>
        <v>65</v>
      </c>
      <c r="K31" s="53">
        <f t="shared" si="3"/>
        <v>1756</v>
      </c>
      <c r="L31" t="s">
        <v>2076</v>
      </c>
      <c r="M31" t="s">
        <v>183</v>
      </c>
      <c r="N31" t="s">
        <v>183</v>
      </c>
      <c r="O31" t="s">
        <v>183</v>
      </c>
      <c r="P31" s="52" t="s">
        <v>1301</v>
      </c>
    </row>
    <row r="32" spans="1:16" x14ac:dyDescent="0.2">
      <c r="A32">
        <v>31</v>
      </c>
      <c r="B32" t="s">
        <v>85</v>
      </c>
      <c r="C32" t="s">
        <v>50</v>
      </c>
      <c r="D32" t="s">
        <v>1301</v>
      </c>
      <c r="E32" t="s">
        <v>1425</v>
      </c>
      <c r="F32" s="32">
        <v>1821</v>
      </c>
      <c r="G32" s="33" t="s">
        <v>2050</v>
      </c>
      <c r="H32" s="32">
        <v>14</v>
      </c>
      <c r="I32" s="13">
        <v>65</v>
      </c>
      <c r="J32">
        <f t="shared" si="0"/>
        <v>65</v>
      </c>
      <c r="K32" s="53">
        <f t="shared" si="3"/>
        <v>1756</v>
      </c>
      <c r="L32" t="s">
        <v>2048</v>
      </c>
      <c r="M32" t="s">
        <v>183</v>
      </c>
      <c r="N32" t="s">
        <v>183</v>
      </c>
      <c r="O32" t="s">
        <v>183</v>
      </c>
      <c r="P32" s="52" t="s">
        <v>1301</v>
      </c>
    </row>
    <row r="33" spans="1:16" x14ac:dyDescent="0.2">
      <c r="A33">
        <v>32</v>
      </c>
      <c r="B33" t="s">
        <v>2085</v>
      </c>
      <c r="C33" t="s">
        <v>60</v>
      </c>
      <c r="D33" t="s">
        <v>2921</v>
      </c>
      <c r="E33" t="s">
        <v>1425</v>
      </c>
      <c r="F33" s="32">
        <v>1821</v>
      </c>
      <c r="G33" s="33" t="s">
        <v>2058</v>
      </c>
      <c r="H33" s="32">
        <v>24</v>
      </c>
      <c r="I33" s="13" t="s">
        <v>2086</v>
      </c>
      <c r="J33">
        <f>1/12</f>
        <v>8.3333333333333329E-2</v>
      </c>
      <c r="K33" s="53">
        <f t="shared" si="3"/>
        <v>1821</v>
      </c>
      <c r="L33" t="s">
        <v>2048</v>
      </c>
      <c r="M33" t="s">
        <v>183</v>
      </c>
      <c r="N33" t="s">
        <v>183</v>
      </c>
      <c r="O33" t="s">
        <v>183</v>
      </c>
      <c r="P33" s="52" t="s">
        <v>1301</v>
      </c>
    </row>
    <row r="34" spans="1:16" x14ac:dyDescent="0.2">
      <c r="A34">
        <v>33</v>
      </c>
      <c r="B34" t="s">
        <v>592</v>
      </c>
      <c r="C34" t="s">
        <v>123</v>
      </c>
      <c r="D34" t="s">
        <v>1301</v>
      </c>
      <c r="E34" t="s">
        <v>1425</v>
      </c>
      <c r="F34" s="32">
        <v>1822</v>
      </c>
      <c r="G34" s="33" t="s">
        <v>2071</v>
      </c>
      <c r="H34" s="32">
        <v>12</v>
      </c>
      <c r="I34" s="13">
        <v>76</v>
      </c>
      <c r="J34">
        <f t="shared" si="0"/>
        <v>76</v>
      </c>
      <c r="K34" s="53">
        <f t="shared" si="3"/>
        <v>1746</v>
      </c>
      <c r="L34" t="s">
        <v>2048</v>
      </c>
      <c r="M34" t="s">
        <v>183</v>
      </c>
      <c r="N34" t="s">
        <v>183</v>
      </c>
      <c r="O34" t="s">
        <v>183</v>
      </c>
      <c r="P34" s="52" t="s">
        <v>1301</v>
      </c>
    </row>
    <row r="35" spans="1:16" x14ac:dyDescent="0.2">
      <c r="A35">
        <v>34</v>
      </c>
      <c r="B35" t="s">
        <v>79</v>
      </c>
      <c r="C35" t="s">
        <v>338</v>
      </c>
      <c r="D35" t="s">
        <v>2087</v>
      </c>
      <c r="E35" t="s">
        <v>1425</v>
      </c>
      <c r="F35" s="32">
        <v>1823</v>
      </c>
      <c r="G35" s="33" t="s">
        <v>2047</v>
      </c>
      <c r="H35" s="32">
        <v>9</v>
      </c>
      <c r="I35" s="13">
        <v>2</v>
      </c>
      <c r="J35">
        <f t="shared" si="0"/>
        <v>2</v>
      </c>
      <c r="K35" s="53">
        <f t="shared" si="3"/>
        <v>1821</v>
      </c>
      <c r="L35" t="s">
        <v>2076</v>
      </c>
      <c r="M35" t="s">
        <v>183</v>
      </c>
      <c r="N35" t="s">
        <v>183</v>
      </c>
      <c r="O35" t="s">
        <v>183</v>
      </c>
      <c r="P35" s="52" t="s">
        <v>1301</v>
      </c>
    </row>
    <row r="36" spans="1:16" x14ac:dyDescent="0.2">
      <c r="A36">
        <v>35</v>
      </c>
      <c r="B36" t="s">
        <v>2088</v>
      </c>
      <c r="C36" t="s">
        <v>148</v>
      </c>
      <c r="D36" t="s">
        <v>2089</v>
      </c>
      <c r="E36" t="s">
        <v>1425</v>
      </c>
      <c r="F36" s="32">
        <v>1823</v>
      </c>
      <c r="G36" s="33" t="s">
        <v>2050</v>
      </c>
      <c r="H36" s="32">
        <v>17</v>
      </c>
      <c r="I36" s="13" t="s">
        <v>2090</v>
      </c>
      <c r="J36">
        <f>2/52</f>
        <v>3.8461538461538464E-2</v>
      </c>
      <c r="K36" s="53">
        <f t="shared" si="3"/>
        <v>1823</v>
      </c>
      <c r="L36" t="s">
        <v>2048</v>
      </c>
      <c r="M36" t="s">
        <v>183</v>
      </c>
      <c r="N36" t="s">
        <v>183</v>
      </c>
      <c r="O36" t="s">
        <v>183</v>
      </c>
      <c r="P36" s="52" t="s">
        <v>1301</v>
      </c>
    </row>
    <row r="37" spans="1:16" x14ac:dyDescent="0.2">
      <c r="A37">
        <v>36</v>
      </c>
      <c r="B37" t="s">
        <v>649</v>
      </c>
      <c r="C37" t="s">
        <v>113</v>
      </c>
      <c r="D37" t="s">
        <v>502</v>
      </c>
      <c r="E37" t="s">
        <v>1425</v>
      </c>
      <c r="F37" s="32">
        <v>1823</v>
      </c>
      <c r="G37" s="33" t="s">
        <v>2050</v>
      </c>
      <c r="H37" s="32">
        <v>20</v>
      </c>
      <c r="I37" s="13">
        <v>96</v>
      </c>
      <c r="J37">
        <f t="shared" si="0"/>
        <v>96</v>
      </c>
      <c r="K37" s="53">
        <f t="shared" si="3"/>
        <v>1727</v>
      </c>
      <c r="L37" t="s">
        <v>2076</v>
      </c>
      <c r="M37" t="s">
        <v>183</v>
      </c>
      <c r="N37" t="s">
        <v>183</v>
      </c>
      <c r="O37" t="s">
        <v>183</v>
      </c>
      <c r="P37" s="52" t="s">
        <v>1301</v>
      </c>
    </row>
    <row r="38" spans="1:16" ht="25.5" x14ac:dyDescent="0.2">
      <c r="A38">
        <v>37</v>
      </c>
      <c r="B38" t="s">
        <v>1997</v>
      </c>
      <c r="C38" t="s">
        <v>1998</v>
      </c>
      <c r="D38" s="4" t="s">
        <v>2091</v>
      </c>
      <c r="E38" t="s">
        <v>1425</v>
      </c>
      <c r="F38" s="32">
        <v>1823</v>
      </c>
      <c r="G38" s="33" t="s">
        <v>1987</v>
      </c>
      <c r="H38" s="32">
        <v>16</v>
      </c>
      <c r="I38" s="13">
        <v>66</v>
      </c>
      <c r="J38">
        <f t="shared" si="0"/>
        <v>66</v>
      </c>
      <c r="K38" s="53">
        <f t="shared" si="3"/>
        <v>1757</v>
      </c>
      <c r="L38" s="4" t="s">
        <v>2092</v>
      </c>
      <c r="M38" t="s">
        <v>183</v>
      </c>
      <c r="N38" t="s">
        <v>183</v>
      </c>
      <c r="O38" t="s">
        <v>183</v>
      </c>
      <c r="P38" s="52" t="s">
        <v>1301</v>
      </c>
    </row>
    <row r="39" spans="1:16" x14ac:dyDescent="0.2">
      <c r="A39">
        <v>38</v>
      </c>
      <c r="B39" t="s">
        <v>66</v>
      </c>
      <c r="C39" t="s">
        <v>109</v>
      </c>
      <c r="D39" t="s">
        <v>2920</v>
      </c>
      <c r="E39" t="s">
        <v>1425</v>
      </c>
      <c r="F39" s="32">
        <v>1824</v>
      </c>
      <c r="G39" s="33" t="s">
        <v>1987</v>
      </c>
      <c r="H39" s="32">
        <v>29</v>
      </c>
      <c r="I39" s="13" t="s">
        <v>2093</v>
      </c>
      <c r="J39">
        <f>6/12</f>
        <v>0.5</v>
      </c>
      <c r="K39" s="53">
        <f t="shared" si="3"/>
        <v>1823</v>
      </c>
      <c r="L39" t="s">
        <v>2926</v>
      </c>
      <c r="M39" t="s">
        <v>183</v>
      </c>
      <c r="N39" t="s">
        <v>183</v>
      </c>
      <c r="O39" t="s">
        <v>183</v>
      </c>
      <c r="P39" s="52" t="s">
        <v>1301</v>
      </c>
    </row>
    <row r="40" spans="1:16" x14ac:dyDescent="0.2">
      <c r="A40">
        <v>39</v>
      </c>
      <c r="B40" t="s">
        <v>2094</v>
      </c>
      <c r="C40" t="s">
        <v>169</v>
      </c>
      <c r="D40" t="s">
        <v>1301</v>
      </c>
      <c r="E40" t="s">
        <v>1072</v>
      </c>
      <c r="F40" s="32">
        <v>1824</v>
      </c>
      <c r="G40" s="33" t="s">
        <v>2052</v>
      </c>
      <c r="H40" s="32">
        <v>25</v>
      </c>
      <c r="I40" s="13">
        <v>69</v>
      </c>
      <c r="J40">
        <f t="shared" si="0"/>
        <v>69</v>
      </c>
      <c r="K40" s="53">
        <f t="shared" si="3"/>
        <v>1755</v>
      </c>
      <c r="L40" t="s">
        <v>2095</v>
      </c>
      <c r="M40" t="s">
        <v>183</v>
      </c>
      <c r="N40" t="s">
        <v>183</v>
      </c>
      <c r="O40" t="s">
        <v>183</v>
      </c>
      <c r="P40" s="52" t="s">
        <v>1301</v>
      </c>
    </row>
    <row r="41" spans="1:16" x14ac:dyDescent="0.2">
      <c r="A41">
        <v>40</v>
      </c>
      <c r="B41" t="s">
        <v>86</v>
      </c>
      <c r="C41" t="s">
        <v>989</v>
      </c>
      <c r="D41" t="s">
        <v>1301</v>
      </c>
      <c r="E41" t="s">
        <v>1425</v>
      </c>
      <c r="F41" s="32">
        <v>1825</v>
      </c>
      <c r="G41" s="33" t="s">
        <v>1076</v>
      </c>
      <c r="H41" s="32">
        <v>9</v>
      </c>
      <c r="I41" s="13">
        <v>38</v>
      </c>
      <c r="J41">
        <f t="shared" si="0"/>
        <v>38</v>
      </c>
      <c r="K41" s="53">
        <f t="shared" si="3"/>
        <v>1787</v>
      </c>
      <c r="L41" t="s">
        <v>2095</v>
      </c>
      <c r="M41" t="s">
        <v>183</v>
      </c>
      <c r="N41" t="s">
        <v>183</v>
      </c>
      <c r="O41" t="s">
        <v>183</v>
      </c>
      <c r="P41" s="52" t="s">
        <v>1301</v>
      </c>
    </row>
    <row r="42" spans="1:16" x14ac:dyDescent="0.2">
      <c r="A42">
        <v>41</v>
      </c>
      <c r="B42" t="s">
        <v>829</v>
      </c>
      <c r="C42" t="s">
        <v>50</v>
      </c>
      <c r="D42" t="s">
        <v>1301</v>
      </c>
      <c r="E42" t="s">
        <v>1425</v>
      </c>
      <c r="F42" s="32">
        <v>1825</v>
      </c>
      <c r="G42" s="33" t="s">
        <v>2058</v>
      </c>
      <c r="H42" s="32">
        <v>27</v>
      </c>
      <c r="I42" s="13">
        <v>88</v>
      </c>
      <c r="J42">
        <f t="shared" si="0"/>
        <v>88</v>
      </c>
      <c r="K42" s="53">
        <f t="shared" si="3"/>
        <v>1737</v>
      </c>
      <c r="L42" t="s">
        <v>2096</v>
      </c>
      <c r="M42" t="s">
        <v>183</v>
      </c>
      <c r="N42" t="s">
        <v>183</v>
      </c>
      <c r="O42" t="s">
        <v>183</v>
      </c>
      <c r="P42" s="52" t="s">
        <v>1301</v>
      </c>
    </row>
    <row r="43" spans="1:16" x14ac:dyDescent="0.2">
      <c r="A43">
        <v>42</v>
      </c>
      <c r="B43" t="s">
        <v>45</v>
      </c>
      <c r="C43" t="s">
        <v>50</v>
      </c>
      <c r="D43" t="s">
        <v>1301</v>
      </c>
      <c r="E43" t="s">
        <v>1425</v>
      </c>
      <c r="F43" s="32">
        <v>1826</v>
      </c>
      <c r="G43" s="33" t="s">
        <v>2054</v>
      </c>
      <c r="H43" s="32">
        <v>19</v>
      </c>
      <c r="I43" s="13">
        <v>81</v>
      </c>
      <c r="J43">
        <f t="shared" si="0"/>
        <v>81</v>
      </c>
      <c r="K43" s="53">
        <f t="shared" si="3"/>
        <v>1745</v>
      </c>
      <c r="L43" t="s">
        <v>2096</v>
      </c>
      <c r="M43" t="s">
        <v>183</v>
      </c>
      <c r="N43" t="s">
        <v>183</v>
      </c>
      <c r="O43" t="s">
        <v>183</v>
      </c>
      <c r="P43" s="52" t="s">
        <v>1301</v>
      </c>
    </row>
    <row r="44" spans="1:16" x14ac:dyDescent="0.2">
      <c r="A44">
        <v>43</v>
      </c>
      <c r="B44" t="s">
        <v>53</v>
      </c>
      <c r="C44" t="s">
        <v>50</v>
      </c>
      <c r="D44" t="s">
        <v>2078</v>
      </c>
      <c r="E44" t="s">
        <v>1425</v>
      </c>
      <c r="F44" s="32">
        <v>1826</v>
      </c>
      <c r="G44" s="33" t="s">
        <v>2050</v>
      </c>
      <c r="H44" s="32">
        <v>10</v>
      </c>
      <c r="I44" s="13">
        <v>5</v>
      </c>
      <c r="J44">
        <f t="shared" si="0"/>
        <v>5</v>
      </c>
      <c r="K44" s="53">
        <f t="shared" si="3"/>
        <v>1821</v>
      </c>
      <c r="L44" t="s">
        <v>2096</v>
      </c>
      <c r="M44" t="s">
        <v>183</v>
      </c>
      <c r="N44" t="s">
        <v>183</v>
      </c>
      <c r="O44" t="s">
        <v>183</v>
      </c>
      <c r="P44" s="52" t="s">
        <v>1301</v>
      </c>
    </row>
    <row r="45" spans="1:16" x14ac:dyDescent="0.2">
      <c r="A45">
        <v>44</v>
      </c>
      <c r="B45" t="s">
        <v>43</v>
      </c>
      <c r="C45" t="s">
        <v>50</v>
      </c>
      <c r="D45" t="s">
        <v>1301</v>
      </c>
      <c r="E45" t="s">
        <v>1425</v>
      </c>
      <c r="F45" s="32">
        <v>1826</v>
      </c>
      <c r="G45" s="33" t="s">
        <v>2061</v>
      </c>
      <c r="H45" s="32">
        <v>29</v>
      </c>
      <c r="I45" s="13">
        <v>49</v>
      </c>
      <c r="J45">
        <f t="shared" si="0"/>
        <v>49</v>
      </c>
      <c r="K45" s="53">
        <f t="shared" si="3"/>
        <v>1777</v>
      </c>
      <c r="L45" t="s">
        <v>2096</v>
      </c>
      <c r="M45" t="s">
        <v>183</v>
      </c>
      <c r="N45" t="s">
        <v>183</v>
      </c>
      <c r="O45" t="s">
        <v>183</v>
      </c>
      <c r="P45" s="52" t="s">
        <v>1301</v>
      </c>
    </row>
    <row r="46" spans="1:16" x14ac:dyDescent="0.2">
      <c r="A46">
        <v>45</v>
      </c>
      <c r="B46" t="s">
        <v>66</v>
      </c>
      <c r="C46" t="s">
        <v>44</v>
      </c>
      <c r="D46" t="s">
        <v>2097</v>
      </c>
      <c r="E46" t="s">
        <v>1425</v>
      </c>
      <c r="F46" s="32">
        <v>1828</v>
      </c>
      <c r="G46" s="33" t="s">
        <v>2047</v>
      </c>
      <c r="H46" s="32">
        <v>24</v>
      </c>
      <c r="I46" s="13" t="s">
        <v>2098</v>
      </c>
      <c r="J46">
        <f>1/365</f>
        <v>2.7397260273972603E-3</v>
      </c>
      <c r="K46" s="53">
        <f t="shared" si="3"/>
        <v>1828</v>
      </c>
      <c r="L46" t="s">
        <v>2099</v>
      </c>
      <c r="M46" t="s">
        <v>183</v>
      </c>
      <c r="N46" t="s">
        <v>183</v>
      </c>
      <c r="O46" t="s">
        <v>183</v>
      </c>
      <c r="P46" s="52" t="s">
        <v>1301</v>
      </c>
    </row>
    <row r="47" spans="1:16" x14ac:dyDescent="0.2">
      <c r="A47">
        <v>46</v>
      </c>
      <c r="B47" t="s">
        <v>1997</v>
      </c>
      <c r="C47" t="s">
        <v>1561</v>
      </c>
      <c r="D47" t="s">
        <v>1301</v>
      </c>
      <c r="E47" t="s">
        <v>1425</v>
      </c>
      <c r="F47" s="32">
        <v>1828</v>
      </c>
      <c r="G47" s="33" t="s">
        <v>1076</v>
      </c>
      <c r="H47" s="32">
        <v>26</v>
      </c>
      <c r="I47" s="13">
        <v>32</v>
      </c>
      <c r="J47">
        <f t="shared" si="0"/>
        <v>32</v>
      </c>
      <c r="K47" s="53">
        <f t="shared" si="3"/>
        <v>1796</v>
      </c>
      <c r="L47" t="s">
        <v>2100</v>
      </c>
      <c r="M47" t="s">
        <v>183</v>
      </c>
      <c r="N47" t="s">
        <v>183</v>
      </c>
      <c r="O47" t="s">
        <v>183</v>
      </c>
      <c r="P47" s="52" t="s">
        <v>1301</v>
      </c>
    </row>
    <row r="48" spans="1:16" x14ac:dyDescent="0.2">
      <c r="A48">
        <v>47</v>
      </c>
      <c r="B48" t="s">
        <v>45</v>
      </c>
      <c r="C48" t="s">
        <v>399</v>
      </c>
      <c r="D48" t="s">
        <v>1301</v>
      </c>
      <c r="E48" t="s">
        <v>2101</v>
      </c>
      <c r="F48" s="32">
        <v>1828</v>
      </c>
      <c r="G48" s="33" t="s">
        <v>1987</v>
      </c>
      <c r="H48" s="32">
        <v>2</v>
      </c>
      <c r="I48" s="13">
        <v>22</v>
      </c>
      <c r="J48">
        <f t="shared" si="0"/>
        <v>22</v>
      </c>
      <c r="K48" s="53">
        <f t="shared" si="3"/>
        <v>1806</v>
      </c>
      <c r="L48" t="s">
        <v>2102</v>
      </c>
      <c r="M48" t="s">
        <v>183</v>
      </c>
      <c r="N48" t="s">
        <v>183</v>
      </c>
      <c r="O48" t="s">
        <v>183</v>
      </c>
      <c r="P48" s="52" t="s">
        <v>1301</v>
      </c>
    </row>
    <row r="49" spans="1:16" x14ac:dyDescent="0.2">
      <c r="A49">
        <v>48</v>
      </c>
      <c r="B49" t="s">
        <v>731</v>
      </c>
      <c r="C49" t="s">
        <v>55</v>
      </c>
      <c r="D49" t="s">
        <v>1301</v>
      </c>
      <c r="E49" t="s">
        <v>1425</v>
      </c>
      <c r="F49" s="32">
        <v>1828</v>
      </c>
      <c r="G49" s="33" t="s">
        <v>1987</v>
      </c>
      <c r="H49" s="32">
        <v>15</v>
      </c>
      <c r="I49" s="13">
        <v>67</v>
      </c>
      <c r="J49">
        <f t="shared" si="0"/>
        <v>67</v>
      </c>
      <c r="K49" s="53">
        <f t="shared" si="3"/>
        <v>1761</v>
      </c>
      <c r="L49" t="s">
        <v>2102</v>
      </c>
      <c r="M49" t="s">
        <v>183</v>
      </c>
      <c r="N49" t="s">
        <v>183</v>
      </c>
      <c r="O49" t="s">
        <v>183</v>
      </c>
      <c r="P49" s="52" t="s">
        <v>1301</v>
      </c>
    </row>
    <row r="50" spans="1:16" x14ac:dyDescent="0.2">
      <c r="A50">
        <v>49</v>
      </c>
      <c r="B50" t="s">
        <v>48</v>
      </c>
      <c r="C50" t="s">
        <v>113</v>
      </c>
      <c r="D50" t="s">
        <v>1301</v>
      </c>
      <c r="E50" t="s">
        <v>1425</v>
      </c>
      <c r="F50" s="32">
        <v>1828</v>
      </c>
      <c r="G50" s="33" t="s">
        <v>2103</v>
      </c>
      <c r="H50" s="32">
        <v>7</v>
      </c>
      <c r="I50" s="13">
        <v>72</v>
      </c>
      <c r="J50">
        <f t="shared" si="0"/>
        <v>72</v>
      </c>
      <c r="K50" s="53">
        <f t="shared" si="3"/>
        <v>1756</v>
      </c>
      <c r="L50" t="s">
        <v>2102</v>
      </c>
      <c r="M50" t="s">
        <v>183</v>
      </c>
      <c r="N50" t="s">
        <v>183</v>
      </c>
      <c r="O50" t="s">
        <v>183</v>
      </c>
      <c r="P50" s="52" t="s">
        <v>1301</v>
      </c>
    </row>
    <row r="51" spans="1:16" x14ac:dyDescent="0.2">
      <c r="A51">
        <v>50</v>
      </c>
      <c r="B51" t="s">
        <v>2104</v>
      </c>
      <c r="C51" t="s">
        <v>71</v>
      </c>
      <c r="D51" t="s">
        <v>1301</v>
      </c>
      <c r="E51" t="s">
        <v>1425</v>
      </c>
      <c r="F51" s="32">
        <v>1828</v>
      </c>
      <c r="G51" s="33" t="s">
        <v>2103</v>
      </c>
      <c r="H51" s="32">
        <v>16</v>
      </c>
      <c r="I51" s="13">
        <v>94</v>
      </c>
      <c r="J51">
        <f t="shared" si="0"/>
        <v>94</v>
      </c>
      <c r="K51" s="53">
        <f t="shared" si="3"/>
        <v>1734</v>
      </c>
      <c r="L51" t="s">
        <v>2102</v>
      </c>
      <c r="M51" t="s">
        <v>183</v>
      </c>
      <c r="N51" t="s">
        <v>183</v>
      </c>
      <c r="O51" t="s">
        <v>183</v>
      </c>
      <c r="P51" s="52" t="s">
        <v>1301</v>
      </c>
    </row>
    <row r="52" spans="1:16" x14ac:dyDescent="0.2">
      <c r="A52">
        <v>90</v>
      </c>
      <c r="B52" t="s">
        <v>2105</v>
      </c>
      <c r="C52" t="s">
        <v>123</v>
      </c>
      <c r="D52" t="s">
        <v>2106</v>
      </c>
      <c r="E52" t="s">
        <v>1425</v>
      </c>
      <c r="F52" s="32">
        <v>1828</v>
      </c>
      <c r="G52" s="33" t="s">
        <v>2071</v>
      </c>
      <c r="H52" s="32">
        <v>10</v>
      </c>
      <c r="I52" s="13">
        <v>84</v>
      </c>
      <c r="J52">
        <f t="shared" si="0"/>
        <v>84</v>
      </c>
      <c r="K52" s="53">
        <f t="shared" si="3"/>
        <v>1744</v>
      </c>
      <c r="L52" t="s">
        <v>2102</v>
      </c>
      <c r="M52" t="s">
        <v>183</v>
      </c>
      <c r="N52" t="s">
        <v>183</v>
      </c>
      <c r="O52" t="s">
        <v>183</v>
      </c>
      <c r="P52" s="52" t="s">
        <v>1301</v>
      </c>
    </row>
    <row r="53" spans="1:16" x14ac:dyDescent="0.2">
      <c r="A53">
        <v>51</v>
      </c>
      <c r="B53" t="s">
        <v>67</v>
      </c>
      <c r="C53" t="s">
        <v>399</v>
      </c>
      <c r="D53" t="s">
        <v>1301</v>
      </c>
      <c r="E53" t="s">
        <v>1425</v>
      </c>
      <c r="F53" s="32">
        <v>1829</v>
      </c>
      <c r="G53" s="33" t="s">
        <v>2054</v>
      </c>
      <c r="H53" s="32">
        <v>28</v>
      </c>
      <c r="I53" s="13">
        <v>73</v>
      </c>
      <c r="J53">
        <f t="shared" si="0"/>
        <v>73</v>
      </c>
      <c r="K53" s="53">
        <f t="shared" si="3"/>
        <v>1756</v>
      </c>
      <c r="L53" t="s">
        <v>2102</v>
      </c>
      <c r="M53" t="s">
        <v>183</v>
      </c>
      <c r="N53" t="s">
        <v>183</v>
      </c>
      <c r="O53" t="s">
        <v>183</v>
      </c>
      <c r="P53" s="52" t="s">
        <v>1301</v>
      </c>
    </row>
    <row r="54" spans="1:16" x14ac:dyDescent="0.2">
      <c r="A54">
        <v>52</v>
      </c>
      <c r="B54" t="s">
        <v>2006</v>
      </c>
      <c r="C54" t="s">
        <v>338</v>
      </c>
      <c r="D54" t="s">
        <v>1301</v>
      </c>
      <c r="E54" t="s">
        <v>2107</v>
      </c>
      <c r="F54" s="32">
        <v>1829</v>
      </c>
      <c r="G54" s="33" t="s">
        <v>2050</v>
      </c>
      <c r="H54" s="32">
        <v>23</v>
      </c>
      <c r="I54" s="13">
        <v>60</v>
      </c>
      <c r="J54">
        <f t="shared" si="0"/>
        <v>60</v>
      </c>
      <c r="K54" s="53">
        <f t="shared" si="3"/>
        <v>1769</v>
      </c>
      <c r="L54" t="s">
        <v>2108</v>
      </c>
      <c r="M54" t="s">
        <v>183</v>
      </c>
      <c r="N54" t="s">
        <v>183</v>
      </c>
      <c r="O54" t="s">
        <v>183</v>
      </c>
      <c r="P54" s="52" t="s">
        <v>1301</v>
      </c>
    </row>
    <row r="55" spans="1:16" x14ac:dyDescent="0.2">
      <c r="A55">
        <v>53</v>
      </c>
      <c r="B55" t="s">
        <v>43</v>
      </c>
      <c r="C55" t="s">
        <v>113</v>
      </c>
      <c r="D55" t="s">
        <v>1301</v>
      </c>
      <c r="E55" t="s">
        <v>1425</v>
      </c>
      <c r="F55" s="32">
        <v>1829</v>
      </c>
      <c r="G55" s="33" t="s">
        <v>2071</v>
      </c>
      <c r="H55" s="32">
        <v>20</v>
      </c>
      <c r="I55" s="13">
        <v>67</v>
      </c>
      <c r="J55">
        <f t="shared" si="0"/>
        <v>67</v>
      </c>
      <c r="K55" s="53">
        <f t="shared" si="3"/>
        <v>1762</v>
      </c>
      <c r="L55" t="s">
        <v>2102</v>
      </c>
      <c r="M55" t="s">
        <v>183</v>
      </c>
      <c r="N55" t="s">
        <v>183</v>
      </c>
      <c r="O55" t="s">
        <v>183</v>
      </c>
      <c r="P55" s="52" t="s">
        <v>1301</v>
      </c>
    </row>
    <row r="56" spans="1:16" x14ac:dyDescent="0.2">
      <c r="A56">
        <v>54</v>
      </c>
      <c r="B56" t="s">
        <v>2109</v>
      </c>
      <c r="C56" t="s">
        <v>1983</v>
      </c>
      <c r="D56" t="s">
        <v>1301</v>
      </c>
      <c r="E56" t="s">
        <v>1425</v>
      </c>
      <c r="F56" s="32">
        <v>1830</v>
      </c>
      <c r="G56" s="33" t="s">
        <v>2054</v>
      </c>
      <c r="H56" s="32">
        <v>4</v>
      </c>
      <c r="I56" s="13">
        <v>83</v>
      </c>
      <c r="J56">
        <f t="shared" si="0"/>
        <v>83</v>
      </c>
      <c r="K56" s="53">
        <f t="shared" si="3"/>
        <v>1747</v>
      </c>
      <c r="L56" t="s">
        <v>2110</v>
      </c>
      <c r="M56" t="s">
        <v>183</v>
      </c>
      <c r="N56" t="s">
        <v>183</v>
      </c>
      <c r="O56" t="s">
        <v>183</v>
      </c>
      <c r="P56" s="52" t="s">
        <v>1301</v>
      </c>
    </row>
    <row r="57" spans="1:16" x14ac:dyDescent="0.2">
      <c r="A57">
        <v>55</v>
      </c>
      <c r="B57" t="s">
        <v>67</v>
      </c>
      <c r="C57" t="s">
        <v>60</v>
      </c>
      <c r="D57" t="s">
        <v>1301</v>
      </c>
      <c r="E57" t="s">
        <v>1205</v>
      </c>
      <c r="F57" s="32">
        <v>1830</v>
      </c>
      <c r="G57" s="33" t="s">
        <v>2054</v>
      </c>
      <c r="H57" s="32">
        <v>10</v>
      </c>
      <c r="I57" s="13">
        <v>78</v>
      </c>
      <c r="J57">
        <f t="shared" si="0"/>
        <v>78</v>
      </c>
      <c r="K57" s="53">
        <f t="shared" si="3"/>
        <v>1752</v>
      </c>
      <c r="L57" t="s">
        <v>2110</v>
      </c>
      <c r="M57" t="s">
        <v>183</v>
      </c>
      <c r="N57" t="s">
        <v>183</v>
      </c>
      <c r="O57" t="s">
        <v>183</v>
      </c>
      <c r="P57" s="52" t="s">
        <v>1301</v>
      </c>
    </row>
    <row r="58" spans="1:16" x14ac:dyDescent="0.2">
      <c r="A58">
        <v>56</v>
      </c>
      <c r="B58" t="s">
        <v>164</v>
      </c>
      <c r="C58" t="s">
        <v>123</v>
      </c>
      <c r="D58" t="s">
        <v>1301</v>
      </c>
      <c r="E58" t="s">
        <v>1425</v>
      </c>
      <c r="F58" s="32">
        <v>1830</v>
      </c>
      <c r="G58" s="33" t="s">
        <v>2061</v>
      </c>
      <c r="H58" s="32">
        <v>8</v>
      </c>
      <c r="I58" s="13">
        <v>62</v>
      </c>
      <c r="J58">
        <f t="shared" si="0"/>
        <v>62</v>
      </c>
      <c r="K58" s="53">
        <f t="shared" si="3"/>
        <v>1768</v>
      </c>
      <c r="L58" t="s">
        <v>2110</v>
      </c>
      <c r="M58" t="s">
        <v>183</v>
      </c>
      <c r="N58" t="s">
        <v>183</v>
      </c>
      <c r="O58" t="s">
        <v>183</v>
      </c>
      <c r="P58" s="52" t="s">
        <v>1301</v>
      </c>
    </row>
    <row r="59" spans="1:16" x14ac:dyDescent="0.2">
      <c r="A59">
        <v>57</v>
      </c>
      <c r="B59" t="s">
        <v>649</v>
      </c>
      <c r="C59" t="s">
        <v>44</v>
      </c>
      <c r="D59" t="s">
        <v>1301</v>
      </c>
      <c r="E59" t="s">
        <v>1425</v>
      </c>
      <c r="F59" s="32">
        <v>1830</v>
      </c>
      <c r="G59" s="33" t="s">
        <v>2103</v>
      </c>
      <c r="H59" s="32">
        <v>5</v>
      </c>
      <c r="I59" s="13">
        <v>59</v>
      </c>
      <c r="J59">
        <f t="shared" si="0"/>
        <v>59</v>
      </c>
      <c r="K59" s="53">
        <f t="shared" si="3"/>
        <v>1771</v>
      </c>
      <c r="L59" t="s">
        <v>2110</v>
      </c>
      <c r="M59" t="s">
        <v>183</v>
      </c>
      <c r="N59" t="s">
        <v>183</v>
      </c>
      <c r="O59" t="s">
        <v>183</v>
      </c>
      <c r="P59" s="52" t="s">
        <v>1301</v>
      </c>
    </row>
    <row r="60" spans="1:16" x14ac:dyDescent="0.2">
      <c r="A60">
        <v>58</v>
      </c>
      <c r="B60" t="s">
        <v>53</v>
      </c>
      <c r="C60" t="s">
        <v>338</v>
      </c>
      <c r="D60" t="s">
        <v>1301</v>
      </c>
      <c r="E60" t="s">
        <v>1425</v>
      </c>
      <c r="F60" s="32">
        <v>1830</v>
      </c>
      <c r="G60" s="33" t="s">
        <v>2058</v>
      </c>
      <c r="H60" s="32">
        <v>4</v>
      </c>
      <c r="I60" s="13">
        <v>53</v>
      </c>
      <c r="J60">
        <f t="shared" si="0"/>
        <v>53</v>
      </c>
      <c r="K60" s="53">
        <f t="shared" si="3"/>
        <v>1777</v>
      </c>
      <c r="L60" t="s">
        <v>2110</v>
      </c>
      <c r="M60" t="s">
        <v>183</v>
      </c>
      <c r="N60" t="s">
        <v>183</v>
      </c>
      <c r="O60" t="s">
        <v>183</v>
      </c>
      <c r="P60" s="52" t="s">
        <v>1301</v>
      </c>
    </row>
    <row r="61" spans="1:16" x14ac:dyDescent="0.2">
      <c r="A61">
        <v>59</v>
      </c>
      <c r="B61" t="s">
        <v>122</v>
      </c>
      <c r="C61" t="s">
        <v>60</v>
      </c>
      <c r="D61" s="13" t="s">
        <v>2111</v>
      </c>
      <c r="E61" t="s">
        <v>1425</v>
      </c>
      <c r="F61" s="32">
        <v>1831</v>
      </c>
      <c r="G61" s="33" t="s">
        <v>1076</v>
      </c>
      <c r="H61" s="32">
        <v>12</v>
      </c>
      <c r="I61" s="13" t="s">
        <v>2111</v>
      </c>
      <c r="J61">
        <v>0</v>
      </c>
      <c r="K61" s="53">
        <f t="shared" si="3"/>
        <v>1831</v>
      </c>
      <c r="L61" t="s">
        <v>2110</v>
      </c>
      <c r="M61" t="s">
        <v>183</v>
      </c>
      <c r="N61" t="s">
        <v>183</v>
      </c>
      <c r="O61" t="s">
        <v>183</v>
      </c>
      <c r="P61" s="52" t="s">
        <v>1301</v>
      </c>
    </row>
    <row r="62" spans="1:16" x14ac:dyDescent="0.2">
      <c r="A62">
        <v>60</v>
      </c>
      <c r="B62" t="s">
        <v>43</v>
      </c>
      <c r="C62" t="s">
        <v>109</v>
      </c>
      <c r="D62" t="s">
        <v>1301</v>
      </c>
      <c r="E62" t="s">
        <v>1425</v>
      </c>
      <c r="F62" s="32">
        <v>1831</v>
      </c>
      <c r="G62" s="33" t="s">
        <v>1076</v>
      </c>
      <c r="H62" s="32">
        <v>15</v>
      </c>
      <c r="I62" s="13">
        <v>74</v>
      </c>
      <c r="J62">
        <f t="shared" si="0"/>
        <v>74</v>
      </c>
      <c r="K62" s="53">
        <f t="shared" si="3"/>
        <v>1757</v>
      </c>
      <c r="L62" t="s">
        <v>2110</v>
      </c>
      <c r="M62" t="s">
        <v>183</v>
      </c>
      <c r="N62" t="s">
        <v>183</v>
      </c>
      <c r="O62" t="s">
        <v>183</v>
      </c>
      <c r="P62" s="52" t="s">
        <v>1301</v>
      </c>
    </row>
    <row r="63" spans="1:16" x14ac:dyDescent="0.2">
      <c r="A63">
        <v>61</v>
      </c>
      <c r="B63" t="s">
        <v>48</v>
      </c>
      <c r="C63" t="s">
        <v>111</v>
      </c>
      <c r="D63" t="s">
        <v>1301</v>
      </c>
      <c r="E63" t="s">
        <v>1425</v>
      </c>
      <c r="F63" s="32">
        <v>1831</v>
      </c>
      <c r="G63" s="33" t="s">
        <v>1987</v>
      </c>
      <c r="H63" s="32">
        <v>27</v>
      </c>
      <c r="I63" s="13">
        <v>70</v>
      </c>
      <c r="J63">
        <f t="shared" si="0"/>
        <v>70</v>
      </c>
      <c r="K63" s="53">
        <f t="shared" si="3"/>
        <v>1761</v>
      </c>
      <c r="L63" t="s">
        <v>2110</v>
      </c>
      <c r="M63" t="s">
        <v>183</v>
      </c>
      <c r="N63" t="s">
        <v>183</v>
      </c>
      <c r="O63" t="s">
        <v>183</v>
      </c>
      <c r="P63" s="52" t="s">
        <v>1301</v>
      </c>
    </row>
    <row r="64" spans="1:16" x14ac:dyDescent="0.2">
      <c r="A64">
        <v>62</v>
      </c>
      <c r="B64" t="s">
        <v>829</v>
      </c>
      <c r="C64" t="s">
        <v>338</v>
      </c>
      <c r="D64" t="s">
        <v>1301</v>
      </c>
      <c r="E64" t="s">
        <v>1958</v>
      </c>
      <c r="F64" s="32">
        <v>1831</v>
      </c>
      <c r="G64" s="33" t="s">
        <v>2103</v>
      </c>
      <c r="H64" s="32">
        <v>21</v>
      </c>
      <c r="I64" s="13">
        <v>86</v>
      </c>
      <c r="J64">
        <f t="shared" si="0"/>
        <v>86</v>
      </c>
      <c r="K64" s="53">
        <f t="shared" si="3"/>
        <v>1745</v>
      </c>
      <c r="L64" t="s">
        <v>2110</v>
      </c>
      <c r="M64" t="s">
        <v>183</v>
      </c>
      <c r="N64" t="s">
        <v>183</v>
      </c>
      <c r="O64" t="s">
        <v>183</v>
      </c>
      <c r="P64" s="52" t="s">
        <v>1301</v>
      </c>
    </row>
    <row r="65" spans="1:16" x14ac:dyDescent="0.2">
      <c r="A65">
        <v>63</v>
      </c>
      <c r="B65" t="s">
        <v>84</v>
      </c>
      <c r="C65" t="s">
        <v>60</v>
      </c>
      <c r="D65" t="s">
        <v>1301</v>
      </c>
      <c r="E65" t="s">
        <v>1425</v>
      </c>
      <c r="F65" s="32">
        <v>1831</v>
      </c>
      <c r="G65" s="33" t="s">
        <v>2058</v>
      </c>
      <c r="H65" s="32">
        <v>21</v>
      </c>
      <c r="I65" s="13">
        <v>69</v>
      </c>
      <c r="J65">
        <f t="shared" si="0"/>
        <v>69</v>
      </c>
      <c r="K65" s="53">
        <f t="shared" si="3"/>
        <v>1762</v>
      </c>
      <c r="L65" t="s">
        <v>2110</v>
      </c>
      <c r="M65" t="s">
        <v>183</v>
      </c>
      <c r="N65" t="s">
        <v>183</v>
      </c>
      <c r="O65" t="s">
        <v>183</v>
      </c>
      <c r="P65" s="52" t="s">
        <v>1301</v>
      </c>
    </row>
    <row r="66" spans="1:16" x14ac:dyDescent="0.2">
      <c r="A66">
        <v>64</v>
      </c>
      <c r="B66" t="s">
        <v>731</v>
      </c>
      <c r="C66" t="s">
        <v>44</v>
      </c>
      <c r="D66" t="s">
        <v>1301</v>
      </c>
      <c r="E66" t="s">
        <v>1425</v>
      </c>
      <c r="F66" s="32">
        <v>1832</v>
      </c>
      <c r="G66" s="33" t="s">
        <v>2072</v>
      </c>
      <c r="H66" s="32">
        <v>27</v>
      </c>
      <c r="I66" s="13">
        <v>57</v>
      </c>
      <c r="J66">
        <f t="shared" si="0"/>
        <v>57</v>
      </c>
      <c r="K66" s="53">
        <f t="shared" si="3"/>
        <v>1775</v>
      </c>
      <c r="L66" t="s">
        <v>2110</v>
      </c>
      <c r="M66" t="s">
        <v>183</v>
      </c>
      <c r="N66" t="s">
        <v>183</v>
      </c>
      <c r="O66" t="s">
        <v>183</v>
      </c>
      <c r="P66" s="52" t="s">
        <v>1301</v>
      </c>
    </row>
    <row r="67" spans="1:16" x14ac:dyDescent="0.2">
      <c r="A67">
        <v>65</v>
      </c>
      <c r="B67" t="s">
        <v>731</v>
      </c>
      <c r="C67" t="s">
        <v>57</v>
      </c>
      <c r="D67" t="s">
        <v>1301</v>
      </c>
      <c r="E67" t="s">
        <v>1425</v>
      </c>
      <c r="F67" s="32">
        <v>1832</v>
      </c>
      <c r="G67" s="33" t="s">
        <v>2047</v>
      </c>
      <c r="H67" s="32">
        <v>12</v>
      </c>
      <c r="I67" s="13">
        <v>68</v>
      </c>
      <c r="J67">
        <f t="shared" ref="J67:J130" si="4">I67</f>
        <v>68</v>
      </c>
      <c r="K67" s="53">
        <f t="shared" si="3"/>
        <v>1764</v>
      </c>
      <c r="L67" t="s">
        <v>2110</v>
      </c>
      <c r="M67" t="s">
        <v>183</v>
      </c>
      <c r="N67" t="s">
        <v>183</v>
      </c>
      <c r="O67" t="s">
        <v>183</v>
      </c>
      <c r="P67" s="52" t="s">
        <v>1301</v>
      </c>
    </row>
    <row r="68" spans="1:16" x14ac:dyDescent="0.2">
      <c r="A68">
        <v>66</v>
      </c>
      <c r="B68" t="s">
        <v>53</v>
      </c>
      <c r="C68" t="s">
        <v>71</v>
      </c>
      <c r="D68" t="s">
        <v>1301</v>
      </c>
      <c r="E68" t="s">
        <v>1425</v>
      </c>
      <c r="F68" s="32">
        <v>1832</v>
      </c>
      <c r="G68" s="33" t="s">
        <v>2061</v>
      </c>
      <c r="H68" s="32">
        <v>15</v>
      </c>
      <c r="I68" s="13">
        <v>75</v>
      </c>
      <c r="J68">
        <f t="shared" si="4"/>
        <v>75</v>
      </c>
      <c r="K68" s="53">
        <f t="shared" si="3"/>
        <v>1757</v>
      </c>
      <c r="L68" t="s">
        <v>2112</v>
      </c>
      <c r="M68" t="s">
        <v>183</v>
      </c>
      <c r="N68" t="s">
        <v>183</v>
      </c>
      <c r="O68" t="s">
        <v>183</v>
      </c>
      <c r="P68" s="52" t="s">
        <v>1301</v>
      </c>
    </row>
    <row r="69" spans="1:16" x14ac:dyDescent="0.2">
      <c r="A69">
        <v>67</v>
      </c>
      <c r="B69" s="8" t="s">
        <v>2113</v>
      </c>
      <c r="C69" t="s">
        <v>802</v>
      </c>
      <c r="D69" t="s">
        <v>1301</v>
      </c>
      <c r="E69" t="s">
        <v>1425</v>
      </c>
      <c r="F69" s="32">
        <v>1832</v>
      </c>
      <c r="G69" s="33" t="s">
        <v>2058</v>
      </c>
      <c r="H69" s="32">
        <v>14</v>
      </c>
      <c r="I69" s="13">
        <v>76</v>
      </c>
      <c r="J69">
        <f t="shared" si="4"/>
        <v>76</v>
      </c>
      <c r="K69" s="53">
        <f t="shared" si="3"/>
        <v>1756</v>
      </c>
      <c r="L69" t="s">
        <v>2112</v>
      </c>
      <c r="M69" t="s">
        <v>183</v>
      </c>
      <c r="N69" t="s">
        <v>183</v>
      </c>
      <c r="O69" t="s">
        <v>183</v>
      </c>
      <c r="P69" s="52" t="s">
        <v>1301</v>
      </c>
    </row>
    <row r="70" spans="1:16" x14ac:dyDescent="0.2">
      <c r="A70">
        <v>68</v>
      </c>
      <c r="B70" t="s">
        <v>85</v>
      </c>
      <c r="C70" t="s">
        <v>123</v>
      </c>
      <c r="D70" t="s">
        <v>1301</v>
      </c>
      <c r="E70" t="s">
        <v>1425</v>
      </c>
      <c r="F70" s="32">
        <v>1833</v>
      </c>
      <c r="G70" s="33" t="s">
        <v>2072</v>
      </c>
      <c r="H70" s="32">
        <v>5</v>
      </c>
      <c r="I70" s="13">
        <v>67</v>
      </c>
      <c r="J70">
        <f t="shared" si="4"/>
        <v>67</v>
      </c>
      <c r="K70" s="53">
        <f t="shared" si="3"/>
        <v>1766</v>
      </c>
      <c r="L70" t="s">
        <v>2112</v>
      </c>
      <c r="M70" t="s">
        <v>183</v>
      </c>
      <c r="N70" t="s">
        <v>183</v>
      </c>
      <c r="O70" t="s">
        <v>183</v>
      </c>
      <c r="P70" s="52" t="s">
        <v>1301</v>
      </c>
    </row>
    <row r="71" spans="1:16" x14ac:dyDescent="0.2">
      <c r="A71">
        <v>69</v>
      </c>
      <c r="B71" t="s">
        <v>2114</v>
      </c>
      <c r="C71" t="s">
        <v>2115</v>
      </c>
      <c r="D71" t="s">
        <v>1301</v>
      </c>
      <c r="E71" t="s">
        <v>2116</v>
      </c>
      <c r="F71" s="32">
        <v>1833</v>
      </c>
      <c r="G71" s="33" t="s">
        <v>1076</v>
      </c>
      <c r="H71" s="32">
        <v>8</v>
      </c>
      <c r="I71" s="13">
        <v>28</v>
      </c>
      <c r="J71">
        <f t="shared" si="4"/>
        <v>28</v>
      </c>
      <c r="K71" s="53">
        <f t="shared" si="3"/>
        <v>1805</v>
      </c>
      <c r="L71" t="s">
        <v>2110</v>
      </c>
      <c r="M71" t="s">
        <v>183</v>
      </c>
      <c r="N71" t="s">
        <v>183</v>
      </c>
      <c r="O71" t="s">
        <v>183</v>
      </c>
      <c r="P71" s="52" t="s">
        <v>1301</v>
      </c>
    </row>
    <row r="72" spans="1:16" x14ac:dyDescent="0.2">
      <c r="A72">
        <v>70</v>
      </c>
      <c r="B72" t="s">
        <v>164</v>
      </c>
      <c r="C72" t="s">
        <v>390</v>
      </c>
      <c r="D72" t="s">
        <v>1301</v>
      </c>
      <c r="E72" t="s">
        <v>2117</v>
      </c>
      <c r="F72" s="32">
        <v>1833</v>
      </c>
      <c r="G72" s="33" t="s">
        <v>2047</v>
      </c>
      <c r="H72" s="32">
        <v>9</v>
      </c>
      <c r="I72" s="13">
        <v>30</v>
      </c>
      <c r="J72">
        <f t="shared" si="4"/>
        <v>30</v>
      </c>
      <c r="K72" s="53">
        <f t="shared" si="3"/>
        <v>1803</v>
      </c>
      <c r="L72" s="4" t="s">
        <v>2118</v>
      </c>
      <c r="M72" t="s">
        <v>183</v>
      </c>
      <c r="N72" t="s">
        <v>183</v>
      </c>
      <c r="O72" t="s">
        <v>183</v>
      </c>
      <c r="P72" s="52" t="s">
        <v>1301</v>
      </c>
    </row>
    <row r="73" spans="1:16" x14ac:dyDescent="0.2">
      <c r="A73">
        <v>71</v>
      </c>
      <c r="B73" t="s">
        <v>2006</v>
      </c>
      <c r="C73" t="s">
        <v>2119</v>
      </c>
      <c r="D73" t="s">
        <v>1301</v>
      </c>
      <c r="E73" t="s">
        <v>1425</v>
      </c>
      <c r="F73" s="32">
        <v>1833</v>
      </c>
      <c r="G73" s="33" t="s">
        <v>2071</v>
      </c>
      <c r="H73" s="32">
        <v>31</v>
      </c>
      <c r="I73" s="13" t="s">
        <v>2065</v>
      </c>
      <c r="J73">
        <f>5/365</f>
        <v>1.3698630136986301E-2</v>
      </c>
      <c r="K73" s="53">
        <f t="shared" si="3"/>
        <v>1833</v>
      </c>
      <c r="L73" t="s">
        <v>2120</v>
      </c>
      <c r="M73" t="s">
        <v>183</v>
      </c>
      <c r="N73" t="s">
        <v>183</v>
      </c>
      <c r="O73" t="s">
        <v>183</v>
      </c>
      <c r="P73" s="52" t="s">
        <v>1301</v>
      </c>
    </row>
    <row r="74" spans="1:16" x14ac:dyDescent="0.2">
      <c r="A74">
        <v>72</v>
      </c>
      <c r="B74" t="s">
        <v>2006</v>
      </c>
      <c r="C74" t="s">
        <v>50</v>
      </c>
      <c r="D74" t="s">
        <v>1301</v>
      </c>
      <c r="E74" t="s">
        <v>1455</v>
      </c>
      <c r="F74" s="32">
        <v>1833</v>
      </c>
      <c r="G74" s="33" t="s">
        <v>2058</v>
      </c>
      <c r="H74" s="32">
        <v>26</v>
      </c>
      <c r="I74" s="13">
        <v>39</v>
      </c>
      <c r="J74">
        <f t="shared" si="4"/>
        <v>39</v>
      </c>
      <c r="K74" s="53">
        <f t="shared" si="3"/>
        <v>1794</v>
      </c>
      <c r="L74" s="4" t="s">
        <v>2121</v>
      </c>
      <c r="M74" t="s">
        <v>183</v>
      </c>
      <c r="N74" t="s">
        <v>183</v>
      </c>
      <c r="O74" t="s">
        <v>183</v>
      </c>
      <c r="P74" s="52" t="s">
        <v>1301</v>
      </c>
    </row>
    <row r="75" spans="1:16" x14ac:dyDescent="0.2">
      <c r="A75">
        <v>73</v>
      </c>
      <c r="B75" t="s">
        <v>2006</v>
      </c>
      <c r="C75" t="s">
        <v>2122</v>
      </c>
      <c r="D75" t="s">
        <v>2123</v>
      </c>
      <c r="E75" t="s">
        <v>1425</v>
      </c>
      <c r="F75" s="32">
        <v>1834</v>
      </c>
      <c r="G75" s="33" t="s">
        <v>2072</v>
      </c>
      <c r="H75" s="32">
        <v>8</v>
      </c>
      <c r="I75" s="13" t="s">
        <v>2124</v>
      </c>
      <c r="J75">
        <f>20/12</f>
        <v>1.6666666666666667</v>
      </c>
      <c r="K75" s="53">
        <f t="shared" si="3"/>
        <v>1833</v>
      </c>
      <c r="L75" t="s">
        <v>2125</v>
      </c>
      <c r="M75" t="s">
        <v>183</v>
      </c>
      <c r="N75" t="s">
        <v>183</v>
      </c>
      <c r="O75" t="s">
        <v>183</v>
      </c>
      <c r="P75" s="52" t="s">
        <v>1301</v>
      </c>
    </row>
    <row r="76" spans="1:16" x14ac:dyDescent="0.2">
      <c r="A76">
        <v>74</v>
      </c>
      <c r="B76" t="s">
        <v>49</v>
      </c>
      <c r="C76" t="s">
        <v>46</v>
      </c>
      <c r="D76" t="s">
        <v>2126</v>
      </c>
      <c r="E76" t="s">
        <v>1425</v>
      </c>
      <c r="F76" s="32">
        <v>1834</v>
      </c>
      <c r="G76" s="33" t="s">
        <v>2072</v>
      </c>
      <c r="H76" s="32">
        <v>14</v>
      </c>
      <c r="I76" s="13">
        <v>61</v>
      </c>
      <c r="J76">
        <f t="shared" si="4"/>
        <v>61</v>
      </c>
      <c r="K76" s="53">
        <f t="shared" si="3"/>
        <v>1773</v>
      </c>
      <c r="L76" t="s">
        <v>2127</v>
      </c>
      <c r="M76" t="s">
        <v>183</v>
      </c>
      <c r="N76" t="s">
        <v>183</v>
      </c>
      <c r="O76" t="s">
        <v>183</v>
      </c>
      <c r="P76" s="52" t="s">
        <v>1301</v>
      </c>
    </row>
    <row r="77" spans="1:16" x14ac:dyDescent="0.2">
      <c r="A77">
        <v>75</v>
      </c>
      <c r="B77" t="s">
        <v>45</v>
      </c>
      <c r="C77" t="s">
        <v>57</v>
      </c>
      <c r="D77" t="s">
        <v>2126</v>
      </c>
      <c r="E77" t="s">
        <v>1425</v>
      </c>
      <c r="F77" s="32">
        <v>1834</v>
      </c>
      <c r="G77" s="33" t="s">
        <v>2054</v>
      </c>
      <c r="H77" s="32">
        <v>16</v>
      </c>
      <c r="I77" s="13">
        <v>13</v>
      </c>
      <c r="J77">
        <f t="shared" si="4"/>
        <v>13</v>
      </c>
      <c r="K77" s="53">
        <f t="shared" si="3"/>
        <v>1821</v>
      </c>
      <c r="L77" t="s">
        <v>2127</v>
      </c>
      <c r="M77" t="s">
        <v>183</v>
      </c>
      <c r="N77" t="s">
        <v>183</v>
      </c>
      <c r="O77" t="s">
        <v>183</v>
      </c>
      <c r="P77" s="52" t="s">
        <v>1301</v>
      </c>
    </row>
    <row r="78" spans="1:16" x14ac:dyDescent="0.2">
      <c r="A78">
        <v>76</v>
      </c>
      <c r="B78" t="s">
        <v>108</v>
      </c>
      <c r="C78" t="s">
        <v>123</v>
      </c>
      <c r="D78" t="s">
        <v>1301</v>
      </c>
      <c r="E78" t="s">
        <v>2128</v>
      </c>
      <c r="F78" s="32">
        <v>1834</v>
      </c>
      <c r="G78" s="33" t="s">
        <v>2050</v>
      </c>
      <c r="H78" s="32">
        <v>9</v>
      </c>
      <c r="I78" s="13">
        <v>20</v>
      </c>
      <c r="J78">
        <f t="shared" si="4"/>
        <v>20</v>
      </c>
      <c r="K78" s="53">
        <f t="shared" si="3"/>
        <v>1814</v>
      </c>
      <c r="L78" t="s">
        <v>2110</v>
      </c>
      <c r="M78" t="s">
        <v>183</v>
      </c>
      <c r="N78" t="s">
        <v>183</v>
      </c>
      <c r="O78" t="s">
        <v>183</v>
      </c>
      <c r="P78" s="52" t="s">
        <v>1301</v>
      </c>
    </row>
    <row r="79" spans="1:16" x14ac:dyDescent="0.2">
      <c r="A79">
        <v>77</v>
      </c>
      <c r="B79" t="s">
        <v>45</v>
      </c>
      <c r="C79" t="s">
        <v>65</v>
      </c>
      <c r="D79" t="s">
        <v>2126</v>
      </c>
      <c r="E79" t="s">
        <v>1425</v>
      </c>
      <c r="F79" s="32">
        <v>1834</v>
      </c>
      <c r="G79" s="33" t="s">
        <v>2050</v>
      </c>
      <c r="H79" s="32">
        <v>22</v>
      </c>
      <c r="I79" s="13">
        <v>19</v>
      </c>
      <c r="J79">
        <f t="shared" si="4"/>
        <v>19</v>
      </c>
      <c r="K79" s="53">
        <f t="shared" si="3"/>
        <v>1815</v>
      </c>
      <c r="L79" t="s">
        <v>2127</v>
      </c>
      <c r="M79" t="s">
        <v>183</v>
      </c>
      <c r="N79" t="s">
        <v>183</v>
      </c>
      <c r="O79" t="s">
        <v>183</v>
      </c>
      <c r="P79" s="52" t="s">
        <v>1301</v>
      </c>
    </row>
    <row r="80" spans="1:16" x14ac:dyDescent="0.2">
      <c r="A80">
        <v>78</v>
      </c>
      <c r="B80" t="s">
        <v>66</v>
      </c>
      <c r="C80" t="s">
        <v>169</v>
      </c>
      <c r="D80" t="s">
        <v>2123</v>
      </c>
      <c r="E80" t="s">
        <v>1425</v>
      </c>
      <c r="F80" s="32">
        <v>1834</v>
      </c>
      <c r="G80" s="33" t="s">
        <v>1076</v>
      </c>
      <c r="H80" s="32">
        <v>17</v>
      </c>
      <c r="I80" s="13">
        <v>9</v>
      </c>
      <c r="J80">
        <f t="shared" si="4"/>
        <v>9</v>
      </c>
      <c r="K80" s="53">
        <f t="shared" si="3"/>
        <v>1825</v>
      </c>
      <c r="L80" t="s">
        <v>2110</v>
      </c>
      <c r="M80" t="s">
        <v>183</v>
      </c>
      <c r="N80" t="s">
        <v>183</v>
      </c>
      <c r="O80" t="s">
        <v>183</v>
      </c>
      <c r="P80" s="52" t="s">
        <v>1301</v>
      </c>
    </row>
    <row r="81" spans="1:16" x14ac:dyDescent="0.2">
      <c r="A81">
        <v>79</v>
      </c>
      <c r="B81" t="s">
        <v>66</v>
      </c>
      <c r="C81" t="s">
        <v>46</v>
      </c>
      <c r="D81" t="s">
        <v>2123</v>
      </c>
      <c r="E81" t="s">
        <v>1425</v>
      </c>
      <c r="F81" s="32">
        <v>1834</v>
      </c>
      <c r="G81" s="33" t="s">
        <v>1987</v>
      </c>
      <c r="H81" s="32">
        <v>4</v>
      </c>
      <c r="I81" s="13">
        <v>4</v>
      </c>
      <c r="J81">
        <f t="shared" si="4"/>
        <v>4</v>
      </c>
      <c r="K81" s="53">
        <f t="shared" si="3"/>
        <v>1830</v>
      </c>
      <c r="L81" t="s">
        <v>2110</v>
      </c>
      <c r="M81" t="s">
        <v>183</v>
      </c>
      <c r="N81" t="s">
        <v>183</v>
      </c>
      <c r="O81" t="s">
        <v>183</v>
      </c>
      <c r="P81" s="52" t="s">
        <v>1301</v>
      </c>
    </row>
    <row r="82" spans="1:16" x14ac:dyDescent="0.2">
      <c r="A82">
        <v>80</v>
      </c>
      <c r="B82" t="s">
        <v>164</v>
      </c>
      <c r="C82" t="s">
        <v>406</v>
      </c>
      <c r="D82" t="s">
        <v>2123</v>
      </c>
      <c r="E82" t="s">
        <v>1425</v>
      </c>
      <c r="F82" s="32">
        <v>1834</v>
      </c>
      <c r="G82" s="33" t="s">
        <v>2061</v>
      </c>
      <c r="H82" s="32">
        <v>27</v>
      </c>
      <c r="I82" s="13">
        <v>5</v>
      </c>
      <c r="J82">
        <f t="shared" si="4"/>
        <v>5</v>
      </c>
      <c r="K82" s="53">
        <f t="shared" si="3"/>
        <v>1829</v>
      </c>
      <c r="L82" t="s">
        <v>2110</v>
      </c>
      <c r="M82" t="s">
        <v>183</v>
      </c>
      <c r="N82" t="s">
        <v>183</v>
      </c>
      <c r="O82" t="s">
        <v>183</v>
      </c>
      <c r="P82" s="52" t="s">
        <v>1301</v>
      </c>
    </row>
    <row r="83" spans="1:16" x14ac:dyDescent="0.2">
      <c r="A83">
        <v>81</v>
      </c>
      <c r="B83" t="s">
        <v>2129</v>
      </c>
      <c r="C83" t="s">
        <v>123</v>
      </c>
      <c r="D83" t="s">
        <v>1301</v>
      </c>
      <c r="E83" t="s">
        <v>1425</v>
      </c>
      <c r="F83" s="32">
        <v>1834</v>
      </c>
      <c r="G83" s="33" t="s">
        <v>2071</v>
      </c>
      <c r="H83" s="32">
        <v>19</v>
      </c>
      <c r="I83" s="13" t="s">
        <v>2130</v>
      </c>
      <c r="J83">
        <f>4/52</f>
        <v>7.6923076923076927E-2</v>
      </c>
      <c r="K83" s="53">
        <f t="shared" ref="K83:K146" si="5">YEAR(DATEVALUE(H83&amp;" "&amp;G83&amp;" "&amp;F83+200)-IF(J83&lt;1,J83*365,DATE(1900+J83,1,1)))-200</f>
        <v>1834</v>
      </c>
      <c r="L83" t="s">
        <v>2131</v>
      </c>
      <c r="M83" t="s">
        <v>183</v>
      </c>
      <c r="N83" t="s">
        <v>183</v>
      </c>
      <c r="O83" t="s">
        <v>183</v>
      </c>
      <c r="P83" s="52" t="s">
        <v>1301</v>
      </c>
    </row>
    <row r="84" spans="1:16" x14ac:dyDescent="0.2">
      <c r="A84">
        <v>82</v>
      </c>
      <c r="B84" t="s">
        <v>72</v>
      </c>
      <c r="C84" t="s">
        <v>50</v>
      </c>
      <c r="D84" t="s">
        <v>1301</v>
      </c>
      <c r="E84" t="s">
        <v>1425</v>
      </c>
      <c r="F84" s="32">
        <v>1834</v>
      </c>
      <c r="G84" s="33" t="s">
        <v>2053</v>
      </c>
      <c r="H84" s="32">
        <v>16</v>
      </c>
      <c r="I84" s="13">
        <v>12</v>
      </c>
      <c r="J84">
        <f t="shared" si="4"/>
        <v>12</v>
      </c>
      <c r="K84" s="53">
        <f t="shared" si="5"/>
        <v>1822</v>
      </c>
      <c r="L84" t="s">
        <v>2110</v>
      </c>
      <c r="M84" t="s">
        <v>183</v>
      </c>
      <c r="N84" t="s">
        <v>183</v>
      </c>
      <c r="O84" t="s">
        <v>183</v>
      </c>
      <c r="P84" s="52" t="s">
        <v>1301</v>
      </c>
    </row>
    <row r="85" spans="1:16" x14ac:dyDescent="0.2">
      <c r="A85">
        <v>83</v>
      </c>
      <c r="B85" t="s">
        <v>2006</v>
      </c>
      <c r="C85" t="s">
        <v>635</v>
      </c>
      <c r="D85" s="13" t="s">
        <v>2111</v>
      </c>
      <c r="E85" t="s">
        <v>1425</v>
      </c>
      <c r="F85" s="32">
        <v>1835</v>
      </c>
      <c r="G85" s="33" t="s">
        <v>2054</v>
      </c>
      <c r="H85" s="32">
        <v>6</v>
      </c>
      <c r="I85" s="13" t="s">
        <v>2111</v>
      </c>
      <c r="J85">
        <v>0</v>
      </c>
      <c r="K85" s="53">
        <f t="shared" si="5"/>
        <v>1835</v>
      </c>
      <c r="L85" t="s">
        <v>2110</v>
      </c>
      <c r="M85" t="s">
        <v>183</v>
      </c>
      <c r="N85" t="s">
        <v>183</v>
      </c>
      <c r="O85" t="s">
        <v>183</v>
      </c>
      <c r="P85" s="52" t="s">
        <v>1301</v>
      </c>
    </row>
    <row r="86" spans="1:16" x14ac:dyDescent="0.2">
      <c r="A86">
        <v>84</v>
      </c>
      <c r="B86" t="s">
        <v>86</v>
      </c>
      <c r="C86" t="s">
        <v>71</v>
      </c>
      <c r="D86" t="s">
        <v>1301</v>
      </c>
      <c r="E86" t="s">
        <v>1425</v>
      </c>
      <c r="F86" s="32">
        <v>1835</v>
      </c>
      <c r="G86" s="33" t="s">
        <v>2054</v>
      </c>
      <c r="H86" s="32">
        <v>10</v>
      </c>
      <c r="I86" s="13">
        <v>80</v>
      </c>
      <c r="J86">
        <f t="shared" si="4"/>
        <v>80</v>
      </c>
      <c r="K86" s="53">
        <f t="shared" si="5"/>
        <v>1755</v>
      </c>
      <c r="L86" t="s">
        <v>2110</v>
      </c>
      <c r="M86" t="s">
        <v>183</v>
      </c>
      <c r="N86" t="s">
        <v>183</v>
      </c>
      <c r="O86" t="s">
        <v>183</v>
      </c>
      <c r="P86" s="52" t="s">
        <v>1301</v>
      </c>
    </row>
    <row r="87" spans="1:16" x14ac:dyDescent="0.2">
      <c r="A87">
        <v>85</v>
      </c>
      <c r="B87" t="s">
        <v>2006</v>
      </c>
      <c r="C87" t="s">
        <v>2132</v>
      </c>
      <c r="D87" t="s">
        <v>1301</v>
      </c>
      <c r="E87" t="s">
        <v>1425</v>
      </c>
      <c r="F87" s="32">
        <v>1835</v>
      </c>
      <c r="G87" s="33" t="s">
        <v>2054</v>
      </c>
      <c r="H87" s="32">
        <v>18</v>
      </c>
      <c r="I87" s="13">
        <v>34</v>
      </c>
      <c r="J87">
        <f t="shared" si="4"/>
        <v>34</v>
      </c>
      <c r="K87" s="53">
        <f t="shared" si="5"/>
        <v>1801</v>
      </c>
      <c r="L87" t="s">
        <v>2110</v>
      </c>
      <c r="M87" t="s">
        <v>183</v>
      </c>
      <c r="N87" t="s">
        <v>183</v>
      </c>
      <c r="O87" t="s">
        <v>183</v>
      </c>
      <c r="P87" s="52" t="s">
        <v>1301</v>
      </c>
    </row>
    <row r="88" spans="1:16" x14ac:dyDescent="0.2">
      <c r="A88">
        <v>86</v>
      </c>
      <c r="B88" t="s">
        <v>45</v>
      </c>
      <c r="C88" t="s">
        <v>65</v>
      </c>
      <c r="D88" t="s">
        <v>1301</v>
      </c>
      <c r="E88" t="s">
        <v>1425</v>
      </c>
      <c r="F88" s="32">
        <v>1835</v>
      </c>
      <c r="G88" s="33" t="s">
        <v>2050</v>
      </c>
      <c r="H88" s="32">
        <v>5</v>
      </c>
      <c r="I88" s="13" t="s">
        <v>2133</v>
      </c>
      <c r="J88">
        <f>5/12</f>
        <v>0.41666666666666669</v>
      </c>
      <c r="K88" s="53">
        <f t="shared" si="5"/>
        <v>1834</v>
      </c>
      <c r="L88" t="s">
        <v>2110</v>
      </c>
      <c r="M88" t="s">
        <v>183</v>
      </c>
      <c r="N88" t="s">
        <v>183</v>
      </c>
      <c r="O88" t="s">
        <v>183</v>
      </c>
      <c r="P88" s="52" t="s">
        <v>1301</v>
      </c>
    </row>
    <row r="89" spans="1:16" x14ac:dyDescent="0.2">
      <c r="A89">
        <v>87</v>
      </c>
      <c r="B89" t="s">
        <v>108</v>
      </c>
      <c r="C89" t="s">
        <v>2134</v>
      </c>
      <c r="D89" t="s">
        <v>1301</v>
      </c>
      <c r="E89" t="s">
        <v>1425</v>
      </c>
      <c r="F89" s="32">
        <v>1835</v>
      </c>
      <c r="G89" s="33" t="s">
        <v>2050</v>
      </c>
      <c r="H89" s="32">
        <v>27</v>
      </c>
      <c r="I89" s="13">
        <v>52</v>
      </c>
      <c r="J89">
        <f t="shared" si="4"/>
        <v>52</v>
      </c>
      <c r="K89" s="53">
        <f t="shared" si="5"/>
        <v>1783</v>
      </c>
      <c r="L89" t="s">
        <v>2110</v>
      </c>
      <c r="M89" t="s">
        <v>183</v>
      </c>
      <c r="N89" t="s">
        <v>183</v>
      </c>
      <c r="O89" t="s">
        <v>183</v>
      </c>
      <c r="P89" s="52" t="s">
        <v>1301</v>
      </c>
    </row>
    <row r="90" spans="1:16" x14ac:dyDescent="0.2">
      <c r="A90">
        <v>88</v>
      </c>
      <c r="B90" t="s">
        <v>649</v>
      </c>
      <c r="C90" t="s">
        <v>46</v>
      </c>
      <c r="D90" t="s">
        <v>1301</v>
      </c>
      <c r="E90" t="s">
        <v>2135</v>
      </c>
      <c r="F90" s="32">
        <v>1835</v>
      </c>
      <c r="G90" s="33" t="s">
        <v>2061</v>
      </c>
      <c r="H90" s="32">
        <v>25</v>
      </c>
      <c r="I90" s="13">
        <v>35</v>
      </c>
      <c r="J90">
        <f t="shared" si="4"/>
        <v>35</v>
      </c>
      <c r="K90" s="53">
        <f t="shared" si="5"/>
        <v>1800</v>
      </c>
      <c r="L90" t="s">
        <v>2110</v>
      </c>
      <c r="M90" t="s">
        <v>183</v>
      </c>
      <c r="N90" t="s">
        <v>183</v>
      </c>
      <c r="O90" t="s">
        <v>183</v>
      </c>
      <c r="P90" s="52" t="s">
        <v>1301</v>
      </c>
    </row>
    <row r="91" spans="1:16" x14ac:dyDescent="0.2">
      <c r="A91">
        <v>89</v>
      </c>
      <c r="B91" t="s">
        <v>2136</v>
      </c>
      <c r="C91" t="s">
        <v>2137</v>
      </c>
      <c r="D91" t="s">
        <v>2138</v>
      </c>
      <c r="E91" t="s">
        <v>1301</v>
      </c>
      <c r="F91" s="32">
        <v>1835</v>
      </c>
      <c r="G91" s="33" t="s">
        <v>2103</v>
      </c>
      <c r="H91" s="32">
        <v>1</v>
      </c>
      <c r="I91" s="13" t="s">
        <v>2917</v>
      </c>
      <c r="J91">
        <v>0</v>
      </c>
      <c r="K91" s="53"/>
      <c r="L91" t="s">
        <v>2110</v>
      </c>
      <c r="M91" t="s">
        <v>183</v>
      </c>
      <c r="N91" t="s">
        <v>183</v>
      </c>
      <c r="O91" t="s">
        <v>183</v>
      </c>
      <c r="P91" s="52" t="s">
        <v>1301</v>
      </c>
    </row>
    <row r="92" spans="1:16" x14ac:dyDescent="0.2">
      <c r="A92">
        <v>105</v>
      </c>
      <c r="B92" t="s">
        <v>53</v>
      </c>
      <c r="C92" t="s">
        <v>123</v>
      </c>
      <c r="D92" t="s">
        <v>1301</v>
      </c>
      <c r="E92" t="s">
        <v>1425</v>
      </c>
      <c r="F92" s="32">
        <v>1835</v>
      </c>
      <c r="G92" s="33" t="s">
        <v>2071</v>
      </c>
      <c r="H92" s="32">
        <v>15</v>
      </c>
      <c r="I92" s="13">
        <v>59</v>
      </c>
      <c r="J92">
        <f t="shared" si="4"/>
        <v>59</v>
      </c>
      <c r="K92" s="53">
        <f t="shared" si="5"/>
        <v>1776</v>
      </c>
      <c r="L92" t="s">
        <v>2110</v>
      </c>
      <c r="M92" t="s">
        <v>183</v>
      </c>
      <c r="N92" t="s">
        <v>183</v>
      </c>
      <c r="O92" t="s">
        <v>183</v>
      </c>
      <c r="P92" s="52" t="s">
        <v>1301</v>
      </c>
    </row>
    <row r="93" spans="1:16" x14ac:dyDescent="0.2">
      <c r="A93">
        <v>106</v>
      </c>
      <c r="B93" t="s">
        <v>45</v>
      </c>
      <c r="C93" t="s">
        <v>163</v>
      </c>
      <c r="D93" t="s">
        <v>1301</v>
      </c>
      <c r="E93" t="s">
        <v>1425</v>
      </c>
      <c r="F93" s="32">
        <v>1835</v>
      </c>
      <c r="G93" s="33" t="s">
        <v>2053</v>
      </c>
      <c r="H93" s="32">
        <v>25</v>
      </c>
      <c r="I93" s="13">
        <v>27</v>
      </c>
      <c r="J93">
        <f t="shared" si="4"/>
        <v>27</v>
      </c>
      <c r="K93" s="53">
        <f t="shared" si="5"/>
        <v>1808</v>
      </c>
      <c r="L93" t="s">
        <v>2110</v>
      </c>
      <c r="M93" t="s">
        <v>183</v>
      </c>
      <c r="N93" t="s">
        <v>183</v>
      </c>
      <c r="O93" t="s">
        <v>183</v>
      </c>
      <c r="P93" s="52" t="s">
        <v>1301</v>
      </c>
    </row>
    <row r="94" spans="1:16" x14ac:dyDescent="0.2">
      <c r="A94">
        <v>107</v>
      </c>
      <c r="B94" t="s">
        <v>405</v>
      </c>
      <c r="C94" t="s">
        <v>338</v>
      </c>
      <c r="D94" t="s">
        <v>1301</v>
      </c>
      <c r="E94" t="s">
        <v>1425</v>
      </c>
      <c r="F94" s="32">
        <v>1836</v>
      </c>
      <c r="G94" s="33" t="s">
        <v>1076</v>
      </c>
      <c r="H94" s="32">
        <v>24</v>
      </c>
      <c r="I94" s="13">
        <v>1</v>
      </c>
      <c r="J94">
        <f t="shared" si="4"/>
        <v>1</v>
      </c>
      <c r="K94" s="53">
        <f t="shared" si="5"/>
        <v>1835</v>
      </c>
      <c r="L94" t="s">
        <v>2110</v>
      </c>
      <c r="M94" t="s">
        <v>183</v>
      </c>
      <c r="N94" t="s">
        <v>183</v>
      </c>
      <c r="O94" t="s">
        <v>183</v>
      </c>
      <c r="P94" s="52" t="s">
        <v>1301</v>
      </c>
    </row>
    <row r="95" spans="1:16" x14ac:dyDescent="0.2">
      <c r="A95">
        <v>108</v>
      </c>
      <c r="B95" t="s">
        <v>156</v>
      </c>
      <c r="C95" t="s">
        <v>192</v>
      </c>
      <c r="D95" t="s">
        <v>1301</v>
      </c>
      <c r="E95" t="s">
        <v>1425</v>
      </c>
      <c r="F95" s="32">
        <v>1836</v>
      </c>
      <c r="G95" s="33" t="s">
        <v>1987</v>
      </c>
      <c r="H95" s="32">
        <v>8</v>
      </c>
      <c r="I95" s="13">
        <v>13</v>
      </c>
      <c r="J95">
        <f t="shared" si="4"/>
        <v>13</v>
      </c>
      <c r="K95" s="53">
        <f t="shared" si="5"/>
        <v>1823</v>
      </c>
      <c r="L95" t="s">
        <v>2139</v>
      </c>
      <c r="M95" t="s">
        <v>183</v>
      </c>
      <c r="N95" t="s">
        <v>183</v>
      </c>
      <c r="O95" t="s">
        <v>183</v>
      </c>
      <c r="P95" s="52" t="s">
        <v>1301</v>
      </c>
    </row>
    <row r="96" spans="1:16" x14ac:dyDescent="0.2">
      <c r="A96">
        <v>109</v>
      </c>
      <c r="B96" t="s">
        <v>664</v>
      </c>
      <c r="C96" t="s">
        <v>44</v>
      </c>
      <c r="D96" t="s">
        <v>1301</v>
      </c>
      <c r="E96" t="s">
        <v>1425</v>
      </c>
      <c r="F96" s="32">
        <v>1836</v>
      </c>
      <c r="G96" s="33" t="s">
        <v>1987</v>
      </c>
      <c r="H96" s="32">
        <v>18</v>
      </c>
      <c r="I96" s="13">
        <v>19</v>
      </c>
      <c r="J96">
        <f t="shared" si="4"/>
        <v>19</v>
      </c>
      <c r="K96" s="53">
        <f t="shared" si="5"/>
        <v>1817</v>
      </c>
      <c r="L96" t="s">
        <v>2110</v>
      </c>
      <c r="M96" t="s">
        <v>183</v>
      </c>
      <c r="N96" t="s">
        <v>183</v>
      </c>
      <c r="O96" t="s">
        <v>183</v>
      </c>
      <c r="P96" s="52" t="s">
        <v>1301</v>
      </c>
    </row>
    <row r="97" spans="1:16" x14ac:dyDescent="0.2">
      <c r="A97">
        <v>110</v>
      </c>
      <c r="B97" t="s">
        <v>43</v>
      </c>
      <c r="C97" t="s">
        <v>71</v>
      </c>
      <c r="D97" t="s">
        <v>1301</v>
      </c>
      <c r="E97" t="s">
        <v>1425</v>
      </c>
      <c r="F97" s="32">
        <v>1836</v>
      </c>
      <c r="G97" s="33" t="s">
        <v>2052</v>
      </c>
      <c r="H97" s="32">
        <v>7</v>
      </c>
      <c r="I97" s="13">
        <v>19</v>
      </c>
      <c r="J97">
        <f t="shared" si="4"/>
        <v>19</v>
      </c>
      <c r="K97" s="53">
        <f t="shared" si="5"/>
        <v>1817</v>
      </c>
      <c r="L97" t="s">
        <v>2110</v>
      </c>
      <c r="M97" t="s">
        <v>183</v>
      </c>
      <c r="N97" t="s">
        <v>183</v>
      </c>
      <c r="O97" t="s">
        <v>183</v>
      </c>
      <c r="P97" s="52" t="s">
        <v>1301</v>
      </c>
    </row>
    <row r="98" spans="1:16" x14ac:dyDescent="0.2">
      <c r="A98">
        <v>111</v>
      </c>
      <c r="B98" t="s">
        <v>43</v>
      </c>
      <c r="C98" t="s">
        <v>399</v>
      </c>
      <c r="D98" s="13" t="s">
        <v>2111</v>
      </c>
      <c r="E98" t="s">
        <v>1425</v>
      </c>
      <c r="F98" s="32">
        <v>1836</v>
      </c>
      <c r="G98" s="33" t="s">
        <v>2071</v>
      </c>
      <c r="H98" s="32">
        <v>3</v>
      </c>
      <c r="I98" s="13" t="s">
        <v>2111</v>
      </c>
      <c r="J98">
        <v>0</v>
      </c>
      <c r="K98" s="53">
        <f t="shared" si="5"/>
        <v>1836</v>
      </c>
      <c r="L98" t="s">
        <v>2131</v>
      </c>
      <c r="M98" t="s">
        <v>183</v>
      </c>
      <c r="N98" t="s">
        <v>183</v>
      </c>
      <c r="O98" t="s">
        <v>183</v>
      </c>
      <c r="P98" s="52" t="s">
        <v>1301</v>
      </c>
    </row>
    <row r="99" spans="1:16" x14ac:dyDescent="0.2">
      <c r="A99">
        <v>112</v>
      </c>
      <c r="B99" t="s">
        <v>649</v>
      </c>
      <c r="C99" t="s">
        <v>660</v>
      </c>
      <c r="D99" t="s">
        <v>1301</v>
      </c>
      <c r="E99" t="s">
        <v>2135</v>
      </c>
      <c r="F99" s="32">
        <v>1836</v>
      </c>
      <c r="G99" s="33" t="s">
        <v>2053</v>
      </c>
      <c r="H99" s="32">
        <v>29</v>
      </c>
      <c r="I99" s="13">
        <v>71</v>
      </c>
      <c r="J99">
        <f t="shared" si="4"/>
        <v>71</v>
      </c>
      <c r="K99" s="53">
        <f t="shared" si="5"/>
        <v>1765</v>
      </c>
      <c r="L99" t="s">
        <v>2110</v>
      </c>
      <c r="M99" t="s">
        <v>183</v>
      </c>
      <c r="N99" t="s">
        <v>183</v>
      </c>
      <c r="O99" t="s">
        <v>183</v>
      </c>
      <c r="P99" s="52" t="s">
        <v>1301</v>
      </c>
    </row>
    <row r="100" spans="1:16" x14ac:dyDescent="0.2">
      <c r="A100">
        <v>113</v>
      </c>
      <c r="B100" t="s">
        <v>935</v>
      </c>
      <c r="C100" t="s">
        <v>109</v>
      </c>
      <c r="D100" t="s">
        <v>1301</v>
      </c>
      <c r="E100" t="s">
        <v>1425</v>
      </c>
      <c r="F100" s="32">
        <v>1837</v>
      </c>
      <c r="G100" s="33" t="s">
        <v>2072</v>
      </c>
      <c r="H100" s="32">
        <v>10</v>
      </c>
      <c r="I100" s="13">
        <v>3</v>
      </c>
      <c r="J100">
        <f t="shared" si="4"/>
        <v>3</v>
      </c>
      <c r="K100" s="53">
        <f t="shared" si="5"/>
        <v>1834</v>
      </c>
      <c r="L100" t="s">
        <v>2110</v>
      </c>
      <c r="M100" t="s">
        <v>183</v>
      </c>
      <c r="N100" t="s">
        <v>183</v>
      </c>
      <c r="O100" t="s">
        <v>183</v>
      </c>
      <c r="P100" s="52" t="s">
        <v>1301</v>
      </c>
    </row>
    <row r="101" spans="1:16" x14ac:dyDescent="0.2">
      <c r="A101">
        <v>114</v>
      </c>
      <c r="B101" t="s">
        <v>53</v>
      </c>
      <c r="C101" t="s">
        <v>55</v>
      </c>
      <c r="D101" t="s">
        <v>1301</v>
      </c>
      <c r="E101" t="s">
        <v>1425</v>
      </c>
      <c r="F101" s="32">
        <v>1837</v>
      </c>
      <c r="G101" s="33" t="s">
        <v>2047</v>
      </c>
      <c r="H101" s="32">
        <v>3</v>
      </c>
      <c r="I101" s="13">
        <v>87</v>
      </c>
      <c r="J101">
        <f t="shared" si="4"/>
        <v>87</v>
      </c>
      <c r="K101" s="53">
        <f t="shared" si="5"/>
        <v>1750</v>
      </c>
      <c r="L101" t="s">
        <v>2110</v>
      </c>
      <c r="M101" t="s">
        <v>183</v>
      </c>
      <c r="N101" t="s">
        <v>183</v>
      </c>
      <c r="O101" t="s">
        <v>183</v>
      </c>
      <c r="P101" s="52" t="s">
        <v>1301</v>
      </c>
    </row>
    <row r="102" spans="1:16" x14ac:dyDescent="0.2">
      <c r="A102">
        <v>115</v>
      </c>
      <c r="B102" t="s">
        <v>76</v>
      </c>
      <c r="C102" t="s">
        <v>50</v>
      </c>
      <c r="D102" t="s">
        <v>1301</v>
      </c>
      <c r="E102" t="s">
        <v>2140</v>
      </c>
      <c r="F102" s="32">
        <v>1837</v>
      </c>
      <c r="G102" s="33" t="s">
        <v>2047</v>
      </c>
      <c r="H102" s="32">
        <v>21</v>
      </c>
      <c r="I102" s="13">
        <v>35</v>
      </c>
      <c r="J102">
        <f t="shared" si="4"/>
        <v>35</v>
      </c>
      <c r="K102" s="53">
        <f t="shared" si="5"/>
        <v>1802</v>
      </c>
      <c r="L102" t="s">
        <v>2110</v>
      </c>
      <c r="M102" t="s">
        <v>183</v>
      </c>
      <c r="N102" t="s">
        <v>183</v>
      </c>
      <c r="O102" t="s">
        <v>183</v>
      </c>
      <c r="P102" s="52" t="s">
        <v>1301</v>
      </c>
    </row>
    <row r="103" spans="1:16" x14ac:dyDescent="0.2">
      <c r="A103">
        <v>116</v>
      </c>
      <c r="B103" t="s">
        <v>45</v>
      </c>
      <c r="C103" t="s">
        <v>123</v>
      </c>
      <c r="D103" t="s">
        <v>1301</v>
      </c>
      <c r="E103" t="s">
        <v>1425</v>
      </c>
      <c r="F103" s="32">
        <v>1837</v>
      </c>
      <c r="G103" s="33" t="s">
        <v>1987</v>
      </c>
      <c r="H103" s="32">
        <v>17</v>
      </c>
      <c r="I103" s="13">
        <v>45</v>
      </c>
      <c r="J103">
        <f t="shared" si="4"/>
        <v>45</v>
      </c>
      <c r="K103" s="53">
        <f t="shared" si="5"/>
        <v>1792</v>
      </c>
      <c r="L103" t="s">
        <v>2110</v>
      </c>
      <c r="M103" t="s">
        <v>183</v>
      </c>
      <c r="N103" t="s">
        <v>183</v>
      </c>
      <c r="O103" t="s">
        <v>183</v>
      </c>
      <c r="P103" s="52" t="s">
        <v>1301</v>
      </c>
    </row>
    <row r="104" spans="1:16" x14ac:dyDescent="0.2">
      <c r="A104">
        <v>117</v>
      </c>
      <c r="B104" t="s">
        <v>66</v>
      </c>
      <c r="C104" t="s">
        <v>123</v>
      </c>
      <c r="D104" t="s">
        <v>1301</v>
      </c>
      <c r="E104" t="s">
        <v>1425</v>
      </c>
      <c r="F104" s="32">
        <v>1837</v>
      </c>
      <c r="G104" s="33" t="s">
        <v>2061</v>
      </c>
      <c r="H104" s="32">
        <v>7</v>
      </c>
      <c r="I104" s="13">
        <v>81</v>
      </c>
      <c r="J104">
        <f t="shared" si="4"/>
        <v>81</v>
      </c>
      <c r="K104" s="53">
        <f t="shared" si="5"/>
        <v>1756</v>
      </c>
      <c r="L104" t="s">
        <v>2110</v>
      </c>
      <c r="M104" t="s">
        <v>183</v>
      </c>
      <c r="N104" t="s">
        <v>183</v>
      </c>
      <c r="O104" t="s">
        <v>183</v>
      </c>
      <c r="P104" s="52" t="s">
        <v>1301</v>
      </c>
    </row>
    <row r="105" spans="1:16" x14ac:dyDescent="0.2">
      <c r="A105">
        <v>118</v>
      </c>
      <c r="B105" t="s">
        <v>108</v>
      </c>
      <c r="C105" t="s">
        <v>57</v>
      </c>
      <c r="D105" t="s">
        <v>1301</v>
      </c>
      <c r="E105" t="s">
        <v>1425</v>
      </c>
      <c r="F105" s="32">
        <v>1837</v>
      </c>
      <c r="G105" s="33" t="s">
        <v>2053</v>
      </c>
      <c r="H105" s="32">
        <v>9</v>
      </c>
      <c r="I105" s="13">
        <v>54</v>
      </c>
      <c r="J105">
        <f t="shared" si="4"/>
        <v>54</v>
      </c>
      <c r="K105" s="53">
        <f t="shared" si="5"/>
        <v>1783</v>
      </c>
      <c r="L105" t="s">
        <v>2110</v>
      </c>
      <c r="M105" t="s">
        <v>183</v>
      </c>
      <c r="N105" t="s">
        <v>183</v>
      </c>
      <c r="O105" t="s">
        <v>183</v>
      </c>
      <c r="P105" s="52" t="s">
        <v>1301</v>
      </c>
    </row>
    <row r="106" spans="1:16" x14ac:dyDescent="0.2">
      <c r="A106">
        <v>119</v>
      </c>
      <c r="B106" t="s">
        <v>45</v>
      </c>
      <c r="C106" t="s">
        <v>640</v>
      </c>
      <c r="D106" s="13" t="s">
        <v>2111</v>
      </c>
      <c r="E106" t="s">
        <v>1425</v>
      </c>
      <c r="F106" s="32">
        <v>1837</v>
      </c>
      <c r="G106" s="33" t="s">
        <v>2053</v>
      </c>
      <c r="H106" s="32">
        <v>17</v>
      </c>
      <c r="I106" s="13" t="s">
        <v>2111</v>
      </c>
      <c r="J106">
        <v>0</v>
      </c>
      <c r="K106" s="53">
        <f t="shared" si="5"/>
        <v>1837</v>
      </c>
      <c r="L106" t="s">
        <v>2110</v>
      </c>
      <c r="M106" t="s">
        <v>183</v>
      </c>
      <c r="N106" t="s">
        <v>183</v>
      </c>
      <c r="O106" t="s">
        <v>183</v>
      </c>
      <c r="P106" s="52" t="s">
        <v>1301</v>
      </c>
    </row>
    <row r="107" spans="1:16" x14ac:dyDescent="0.2">
      <c r="A107">
        <v>120</v>
      </c>
      <c r="B107" t="s">
        <v>116</v>
      </c>
      <c r="C107" t="s">
        <v>46</v>
      </c>
      <c r="D107" t="s">
        <v>1301</v>
      </c>
      <c r="E107" t="s">
        <v>1425</v>
      </c>
      <c r="F107" s="32">
        <v>1838</v>
      </c>
      <c r="G107" s="33" t="s">
        <v>2054</v>
      </c>
      <c r="H107" s="32">
        <v>13</v>
      </c>
      <c r="I107" s="13">
        <v>25</v>
      </c>
      <c r="J107">
        <f t="shared" si="4"/>
        <v>25</v>
      </c>
      <c r="K107" s="53">
        <f t="shared" si="5"/>
        <v>1813</v>
      </c>
      <c r="L107" t="s">
        <v>2110</v>
      </c>
      <c r="M107" t="s">
        <v>183</v>
      </c>
      <c r="N107" t="s">
        <v>183</v>
      </c>
      <c r="O107" t="s">
        <v>183</v>
      </c>
      <c r="P107" s="52" t="s">
        <v>1301</v>
      </c>
    </row>
    <row r="108" spans="1:16" x14ac:dyDescent="0.2">
      <c r="A108">
        <v>121</v>
      </c>
      <c r="B108" t="s">
        <v>49</v>
      </c>
      <c r="C108" t="s">
        <v>123</v>
      </c>
      <c r="D108" t="s">
        <v>1301</v>
      </c>
      <c r="E108" t="s">
        <v>1425</v>
      </c>
      <c r="F108" s="32">
        <v>1838</v>
      </c>
      <c r="G108" s="33" t="s">
        <v>2071</v>
      </c>
      <c r="H108" s="32">
        <v>22</v>
      </c>
      <c r="I108" s="13">
        <v>69</v>
      </c>
      <c r="J108">
        <f t="shared" si="4"/>
        <v>69</v>
      </c>
      <c r="K108" s="53">
        <f t="shared" si="5"/>
        <v>1769</v>
      </c>
      <c r="L108" t="s">
        <v>2141</v>
      </c>
      <c r="M108" t="s">
        <v>183</v>
      </c>
      <c r="N108" t="s">
        <v>183</v>
      </c>
      <c r="O108" t="s">
        <v>183</v>
      </c>
      <c r="P108" s="52" t="s">
        <v>1301</v>
      </c>
    </row>
    <row r="109" spans="1:16" x14ac:dyDescent="0.2">
      <c r="A109">
        <v>122</v>
      </c>
      <c r="B109" t="s">
        <v>158</v>
      </c>
      <c r="C109" t="s">
        <v>123</v>
      </c>
      <c r="D109" t="s">
        <v>1301</v>
      </c>
      <c r="E109" t="s">
        <v>1425</v>
      </c>
      <c r="F109" s="32">
        <v>1839</v>
      </c>
      <c r="G109" s="33" t="s">
        <v>2072</v>
      </c>
      <c r="H109" s="32">
        <v>13</v>
      </c>
      <c r="I109" s="13">
        <v>87</v>
      </c>
      <c r="J109">
        <f t="shared" si="4"/>
        <v>87</v>
      </c>
      <c r="K109" s="53">
        <f t="shared" si="5"/>
        <v>1752</v>
      </c>
      <c r="L109" t="s">
        <v>2141</v>
      </c>
      <c r="M109" t="s">
        <v>183</v>
      </c>
      <c r="N109" t="s">
        <v>183</v>
      </c>
      <c r="O109" t="s">
        <v>183</v>
      </c>
      <c r="P109" s="52" t="s">
        <v>1301</v>
      </c>
    </row>
    <row r="110" spans="1:16" x14ac:dyDescent="0.2">
      <c r="A110">
        <v>123</v>
      </c>
      <c r="B110" t="s">
        <v>116</v>
      </c>
      <c r="C110" t="s">
        <v>44</v>
      </c>
      <c r="D110" t="s">
        <v>1301</v>
      </c>
      <c r="E110" t="s">
        <v>2142</v>
      </c>
      <c r="F110" s="32">
        <v>1839</v>
      </c>
      <c r="G110" s="33" t="s">
        <v>2050</v>
      </c>
      <c r="H110" s="32">
        <v>19</v>
      </c>
      <c r="I110" s="13">
        <v>88</v>
      </c>
      <c r="J110">
        <f t="shared" si="4"/>
        <v>88</v>
      </c>
      <c r="K110" s="53">
        <f t="shared" si="5"/>
        <v>1751</v>
      </c>
      <c r="L110" t="s">
        <v>2141</v>
      </c>
      <c r="M110" t="s">
        <v>183</v>
      </c>
      <c r="N110" t="s">
        <v>183</v>
      </c>
      <c r="O110" t="s">
        <v>183</v>
      </c>
      <c r="P110" s="52" t="s">
        <v>1301</v>
      </c>
    </row>
    <row r="111" spans="1:16" x14ac:dyDescent="0.2">
      <c r="A111">
        <v>124</v>
      </c>
      <c r="B111" t="s">
        <v>76</v>
      </c>
      <c r="C111" t="s">
        <v>60</v>
      </c>
      <c r="D111" t="s">
        <v>1301</v>
      </c>
      <c r="E111" t="s">
        <v>1425</v>
      </c>
      <c r="F111" s="32">
        <v>1839</v>
      </c>
      <c r="G111" s="33" t="s">
        <v>2071</v>
      </c>
      <c r="H111" s="32">
        <v>27</v>
      </c>
      <c r="I111" s="13">
        <v>31</v>
      </c>
      <c r="J111">
        <f t="shared" si="4"/>
        <v>31</v>
      </c>
      <c r="K111" s="53">
        <f t="shared" si="5"/>
        <v>1808</v>
      </c>
      <c r="L111" t="s">
        <v>2143</v>
      </c>
      <c r="M111" t="s">
        <v>183</v>
      </c>
      <c r="N111" t="s">
        <v>183</v>
      </c>
      <c r="O111" t="s">
        <v>183</v>
      </c>
      <c r="P111" s="52" t="s">
        <v>1301</v>
      </c>
    </row>
    <row r="112" spans="1:16" x14ac:dyDescent="0.2">
      <c r="A112">
        <v>125</v>
      </c>
      <c r="B112" t="s">
        <v>882</v>
      </c>
      <c r="C112" t="s">
        <v>2144</v>
      </c>
      <c r="D112" s="13" t="s">
        <v>2111</v>
      </c>
      <c r="E112" t="s">
        <v>1425</v>
      </c>
      <c r="F112" s="32">
        <v>1840</v>
      </c>
      <c r="G112" s="33" t="s">
        <v>2054</v>
      </c>
      <c r="H112" s="32">
        <v>24</v>
      </c>
      <c r="I112" s="13" t="s">
        <v>2111</v>
      </c>
      <c r="J112">
        <v>0</v>
      </c>
      <c r="K112" s="53">
        <f t="shared" si="5"/>
        <v>1840</v>
      </c>
      <c r="L112" t="s">
        <v>2143</v>
      </c>
      <c r="M112" t="s">
        <v>183</v>
      </c>
      <c r="N112" t="s">
        <v>183</v>
      </c>
      <c r="O112" t="s">
        <v>183</v>
      </c>
      <c r="P112" s="52" t="s">
        <v>1301</v>
      </c>
    </row>
    <row r="113" spans="1:16" x14ac:dyDescent="0.2">
      <c r="A113">
        <v>127</v>
      </c>
      <c r="B113" t="s">
        <v>72</v>
      </c>
      <c r="C113" t="s">
        <v>71</v>
      </c>
      <c r="D113" t="s">
        <v>1301</v>
      </c>
      <c r="E113" t="s">
        <v>1425</v>
      </c>
      <c r="F113" s="32">
        <v>1840</v>
      </c>
      <c r="G113" s="33" t="s">
        <v>1076</v>
      </c>
      <c r="H113" s="32">
        <v>23</v>
      </c>
      <c r="I113" s="13">
        <v>15</v>
      </c>
      <c r="J113">
        <f t="shared" si="4"/>
        <v>15</v>
      </c>
      <c r="K113" s="53">
        <f t="shared" si="5"/>
        <v>1825</v>
      </c>
      <c r="L113" t="s">
        <v>2143</v>
      </c>
      <c r="M113" t="s">
        <v>183</v>
      </c>
      <c r="N113" t="s">
        <v>183</v>
      </c>
      <c r="O113" t="s">
        <v>183</v>
      </c>
      <c r="P113" s="52" t="s">
        <v>1301</v>
      </c>
    </row>
    <row r="114" spans="1:16" x14ac:dyDescent="0.2">
      <c r="A114">
        <v>128</v>
      </c>
      <c r="B114" t="s">
        <v>68</v>
      </c>
      <c r="C114" t="s">
        <v>44</v>
      </c>
      <c r="D114" t="s">
        <v>1301</v>
      </c>
      <c r="E114" t="s">
        <v>1425</v>
      </c>
      <c r="F114" s="32">
        <v>1840</v>
      </c>
      <c r="G114" s="33" t="s">
        <v>1987</v>
      </c>
      <c r="H114" s="32">
        <v>10</v>
      </c>
      <c r="I114" s="13">
        <v>11</v>
      </c>
      <c r="J114">
        <f t="shared" si="4"/>
        <v>11</v>
      </c>
      <c r="K114" s="53">
        <f t="shared" si="5"/>
        <v>1829</v>
      </c>
      <c r="L114" t="s">
        <v>2143</v>
      </c>
      <c r="M114" t="s">
        <v>183</v>
      </c>
      <c r="N114" t="s">
        <v>183</v>
      </c>
      <c r="O114" t="s">
        <v>183</v>
      </c>
      <c r="P114" s="52" t="s">
        <v>1301</v>
      </c>
    </row>
    <row r="115" spans="1:16" x14ac:dyDescent="0.2">
      <c r="A115">
        <v>129</v>
      </c>
      <c r="B115" t="s">
        <v>67</v>
      </c>
      <c r="C115" t="s">
        <v>762</v>
      </c>
      <c r="D115" t="s">
        <v>1301</v>
      </c>
      <c r="E115" t="s">
        <v>1425</v>
      </c>
      <c r="F115" s="32">
        <v>1840</v>
      </c>
      <c r="G115" s="33" t="s">
        <v>2061</v>
      </c>
      <c r="H115" s="32">
        <v>6</v>
      </c>
      <c r="I115" s="13">
        <v>45</v>
      </c>
      <c r="J115">
        <f t="shared" si="4"/>
        <v>45</v>
      </c>
      <c r="K115" s="53">
        <f t="shared" si="5"/>
        <v>1795</v>
      </c>
      <c r="L115" t="s">
        <v>2143</v>
      </c>
      <c r="M115" t="s">
        <v>183</v>
      </c>
      <c r="N115" t="s">
        <v>183</v>
      </c>
      <c r="O115" t="s">
        <v>183</v>
      </c>
      <c r="P115" s="52" t="s">
        <v>1301</v>
      </c>
    </row>
    <row r="116" spans="1:16" x14ac:dyDescent="0.2">
      <c r="A116">
        <v>130</v>
      </c>
      <c r="B116" t="s">
        <v>43</v>
      </c>
      <c r="C116" t="s">
        <v>123</v>
      </c>
      <c r="D116" t="s">
        <v>1301</v>
      </c>
      <c r="E116" t="s">
        <v>1425</v>
      </c>
      <c r="F116" s="32">
        <v>1840</v>
      </c>
      <c r="G116" s="33" t="s">
        <v>2061</v>
      </c>
      <c r="H116" s="32">
        <v>17</v>
      </c>
      <c r="I116" s="13">
        <v>69</v>
      </c>
      <c r="J116">
        <f t="shared" si="4"/>
        <v>69</v>
      </c>
      <c r="K116" s="53">
        <f t="shared" si="5"/>
        <v>1771</v>
      </c>
      <c r="L116" t="s">
        <v>2143</v>
      </c>
      <c r="M116" t="s">
        <v>183</v>
      </c>
      <c r="N116" t="s">
        <v>183</v>
      </c>
      <c r="O116" t="s">
        <v>183</v>
      </c>
      <c r="P116" s="52" t="s">
        <v>1301</v>
      </c>
    </row>
    <row r="117" spans="1:16" x14ac:dyDescent="0.2">
      <c r="A117">
        <v>131</v>
      </c>
      <c r="B117" t="s">
        <v>48</v>
      </c>
      <c r="C117" t="s">
        <v>44</v>
      </c>
      <c r="D117" t="s">
        <v>1301</v>
      </c>
      <c r="E117" t="s">
        <v>1425</v>
      </c>
      <c r="F117" s="32">
        <v>1840</v>
      </c>
      <c r="G117" s="33" t="s">
        <v>2061</v>
      </c>
      <c r="H117" s="32">
        <v>30</v>
      </c>
      <c r="I117" s="13">
        <v>9</v>
      </c>
      <c r="J117">
        <f t="shared" si="4"/>
        <v>9</v>
      </c>
      <c r="K117" s="53">
        <f t="shared" si="5"/>
        <v>1831</v>
      </c>
      <c r="L117" t="s">
        <v>2143</v>
      </c>
      <c r="M117" t="s">
        <v>183</v>
      </c>
      <c r="N117" t="s">
        <v>183</v>
      </c>
      <c r="O117" t="s">
        <v>183</v>
      </c>
      <c r="P117" s="52" t="s">
        <v>1301</v>
      </c>
    </row>
    <row r="118" spans="1:16" x14ac:dyDescent="0.2">
      <c r="A118">
        <v>132</v>
      </c>
      <c r="B118" t="s">
        <v>43</v>
      </c>
      <c r="C118" t="s">
        <v>77</v>
      </c>
      <c r="D118" t="s">
        <v>1301</v>
      </c>
      <c r="E118" t="s">
        <v>1425</v>
      </c>
      <c r="F118" s="32">
        <v>1840</v>
      </c>
      <c r="G118" s="33" t="s">
        <v>2053</v>
      </c>
      <c r="H118" s="32">
        <v>9</v>
      </c>
      <c r="I118" s="13">
        <v>77</v>
      </c>
      <c r="J118">
        <f t="shared" si="4"/>
        <v>77</v>
      </c>
      <c r="K118" s="53">
        <f t="shared" si="5"/>
        <v>1763</v>
      </c>
      <c r="L118" t="s">
        <v>2143</v>
      </c>
      <c r="M118" t="s">
        <v>183</v>
      </c>
      <c r="N118" t="s">
        <v>183</v>
      </c>
      <c r="O118" t="s">
        <v>183</v>
      </c>
      <c r="P118" s="52" t="s">
        <v>1301</v>
      </c>
    </row>
    <row r="119" spans="1:16" x14ac:dyDescent="0.2">
      <c r="A119">
        <v>137</v>
      </c>
      <c r="B119" t="s">
        <v>112</v>
      </c>
      <c r="C119" t="s">
        <v>50</v>
      </c>
      <c r="D119" t="s">
        <v>1301</v>
      </c>
      <c r="E119" t="s">
        <v>1425</v>
      </c>
      <c r="F119" s="32">
        <v>1841</v>
      </c>
      <c r="G119" s="33" t="s">
        <v>2072</v>
      </c>
      <c r="H119" s="32">
        <v>23</v>
      </c>
      <c r="I119" s="13">
        <v>3</v>
      </c>
      <c r="J119">
        <f t="shared" si="4"/>
        <v>3</v>
      </c>
      <c r="K119" s="53">
        <f t="shared" si="5"/>
        <v>1838</v>
      </c>
      <c r="L119" t="s">
        <v>2143</v>
      </c>
      <c r="M119" t="s">
        <v>183</v>
      </c>
      <c r="N119" t="s">
        <v>183</v>
      </c>
      <c r="O119" t="s">
        <v>183</v>
      </c>
      <c r="P119" s="52" t="s">
        <v>1301</v>
      </c>
    </row>
    <row r="120" spans="1:16" x14ac:dyDescent="0.2">
      <c r="A120">
        <v>138</v>
      </c>
      <c r="B120" t="s">
        <v>53</v>
      </c>
      <c r="C120" t="s">
        <v>60</v>
      </c>
      <c r="D120" t="s">
        <v>1301</v>
      </c>
      <c r="E120" t="s">
        <v>2145</v>
      </c>
      <c r="F120" s="32">
        <v>1841</v>
      </c>
      <c r="G120" s="33" t="s">
        <v>2047</v>
      </c>
      <c r="H120" s="32">
        <v>20</v>
      </c>
      <c r="I120" s="13">
        <v>94</v>
      </c>
      <c r="J120">
        <f t="shared" si="4"/>
        <v>94</v>
      </c>
      <c r="K120" s="53">
        <f t="shared" si="5"/>
        <v>1747</v>
      </c>
      <c r="L120" t="s">
        <v>2143</v>
      </c>
      <c r="M120" t="s">
        <v>183</v>
      </c>
      <c r="N120" t="s">
        <v>183</v>
      </c>
      <c r="O120" t="s">
        <v>183</v>
      </c>
      <c r="P120" s="52" t="s">
        <v>1301</v>
      </c>
    </row>
    <row r="121" spans="1:16" x14ac:dyDescent="0.2">
      <c r="A121">
        <v>139</v>
      </c>
      <c r="B121" t="s">
        <v>62</v>
      </c>
      <c r="C121" t="s">
        <v>430</v>
      </c>
      <c r="D121" t="s">
        <v>1301</v>
      </c>
      <c r="E121" t="s">
        <v>1425</v>
      </c>
      <c r="F121" s="32">
        <v>1841</v>
      </c>
      <c r="G121" s="33" t="s">
        <v>2058</v>
      </c>
      <c r="H121" s="32">
        <v>1</v>
      </c>
      <c r="I121" s="13">
        <v>2</v>
      </c>
      <c r="J121">
        <f t="shared" si="4"/>
        <v>2</v>
      </c>
      <c r="K121" s="53">
        <f t="shared" si="5"/>
        <v>1839</v>
      </c>
      <c r="L121" t="s">
        <v>2143</v>
      </c>
      <c r="M121" t="s">
        <v>183</v>
      </c>
      <c r="N121" t="s">
        <v>183</v>
      </c>
      <c r="O121" t="s">
        <v>183</v>
      </c>
      <c r="P121" s="52" t="s">
        <v>1301</v>
      </c>
    </row>
    <row r="122" spans="1:16" x14ac:dyDescent="0.2">
      <c r="A122">
        <v>145</v>
      </c>
      <c r="B122" t="s">
        <v>119</v>
      </c>
      <c r="C122" t="s">
        <v>635</v>
      </c>
      <c r="D122" s="13" t="s">
        <v>2111</v>
      </c>
      <c r="E122" t="s">
        <v>1425</v>
      </c>
      <c r="F122" s="32">
        <v>1842</v>
      </c>
      <c r="G122" s="33" t="s">
        <v>2047</v>
      </c>
      <c r="H122" s="32">
        <v>28</v>
      </c>
      <c r="I122" s="13" t="s">
        <v>2111</v>
      </c>
      <c r="J122">
        <v>0</v>
      </c>
      <c r="K122" s="53">
        <f t="shared" si="5"/>
        <v>1842</v>
      </c>
      <c r="L122" t="s">
        <v>2143</v>
      </c>
      <c r="M122" t="s">
        <v>183</v>
      </c>
      <c r="N122" t="s">
        <v>183</v>
      </c>
      <c r="O122" t="s">
        <v>183</v>
      </c>
      <c r="P122" s="52" t="s">
        <v>1301</v>
      </c>
    </row>
    <row r="123" spans="1:16" x14ac:dyDescent="0.2">
      <c r="A123">
        <v>146</v>
      </c>
      <c r="B123" t="s">
        <v>2146</v>
      </c>
      <c r="C123" t="s">
        <v>123</v>
      </c>
      <c r="D123" t="s">
        <v>1301</v>
      </c>
      <c r="E123" t="s">
        <v>1425</v>
      </c>
      <c r="F123" s="32">
        <v>1842</v>
      </c>
      <c r="G123" s="33" t="s">
        <v>1987</v>
      </c>
      <c r="H123" s="32">
        <v>5</v>
      </c>
      <c r="I123" s="13">
        <v>30</v>
      </c>
      <c r="J123">
        <f t="shared" si="4"/>
        <v>30</v>
      </c>
      <c r="K123" s="53">
        <f t="shared" si="5"/>
        <v>1812</v>
      </c>
      <c r="L123" t="s">
        <v>2143</v>
      </c>
      <c r="M123" t="s">
        <v>183</v>
      </c>
      <c r="N123" t="s">
        <v>183</v>
      </c>
      <c r="O123" t="s">
        <v>183</v>
      </c>
      <c r="P123" s="52" t="s">
        <v>1301</v>
      </c>
    </row>
    <row r="124" spans="1:16" x14ac:dyDescent="0.2">
      <c r="A124">
        <v>147</v>
      </c>
      <c r="B124" t="s">
        <v>108</v>
      </c>
      <c r="C124" t="s">
        <v>44</v>
      </c>
      <c r="D124" t="s">
        <v>1301</v>
      </c>
      <c r="E124" t="s">
        <v>1425</v>
      </c>
      <c r="F124" s="32">
        <v>1842</v>
      </c>
      <c r="G124" s="33" t="s">
        <v>2061</v>
      </c>
      <c r="H124" s="32">
        <v>29</v>
      </c>
      <c r="I124" s="13">
        <v>3</v>
      </c>
      <c r="J124">
        <f t="shared" si="4"/>
        <v>3</v>
      </c>
      <c r="K124" s="53">
        <f t="shared" si="5"/>
        <v>1839</v>
      </c>
      <c r="L124" t="s">
        <v>2143</v>
      </c>
      <c r="M124" t="s">
        <v>183</v>
      </c>
      <c r="N124" t="s">
        <v>183</v>
      </c>
      <c r="O124" t="s">
        <v>183</v>
      </c>
      <c r="P124" s="52" t="s">
        <v>1301</v>
      </c>
    </row>
    <row r="125" spans="1:16" x14ac:dyDescent="0.2">
      <c r="A125">
        <v>148</v>
      </c>
      <c r="B125" t="s">
        <v>882</v>
      </c>
      <c r="C125" t="s">
        <v>989</v>
      </c>
      <c r="D125" s="13" t="s">
        <v>2111</v>
      </c>
      <c r="E125" t="s">
        <v>1425</v>
      </c>
      <c r="F125" s="32">
        <v>1842</v>
      </c>
      <c r="G125" s="33" t="s">
        <v>2071</v>
      </c>
      <c r="H125" s="32">
        <v>8</v>
      </c>
      <c r="I125" s="13" t="s">
        <v>2111</v>
      </c>
      <c r="J125">
        <v>0</v>
      </c>
      <c r="K125" s="53">
        <f t="shared" si="5"/>
        <v>1842</v>
      </c>
      <c r="L125" t="s">
        <v>2143</v>
      </c>
      <c r="M125" t="s">
        <v>183</v>
      </c>
      <c r="N125" t="s">
        <v>183</v>
      </c>
      <c r="O125" t="s">
        <v>183</v>
      </c>
      <c r="P125" s="52" t="s">
        <v>1301</v>
      </c>
    </row>
    <row r="126" spans="1:16" x14ac:dyDescent="0.2">
      <c r="A126">
        <v>153</v>
      </c>
      <c r="B126" t="s">
        <v>67</v>
      </c>
      <c r="C126" t="s">
        <v>71</v>
      </c>
      <c r="D126" t="s">
        <v>1301</v>
      </c>
      <c r="E126" t="s">
        <v>1425</v>
      </c>
      <c r="F126" s="32">
        <v>1843</v>
      </c>
      <c r="G126" s="33" t="s">
        <v>2072</v>
      </c>
      <c r="H126" s="32">
        <v>1</v>
      </c>
      <c r="I126" s="13">
        <v>86</v>
      </c>
      <c r="J126">
        <f t="shared" si="4"/>
        <v>86</v>
      </c>
      <c r="K126" s="53">
        <f t="shared" si="5"/>
        <v>1756</v>
      </c>
      <c r="L126" t="s">
        <v>2143</v>
      </c>
      <c r="M126" t="s">
        <v>183</v>
      </c>
      <c r="N126" t="s">
        <v>183</v>
      </c>
      <c r="O126" t="s">
        <v>183</v>
      </c>
      <c r="P126" s="52" t="s">
        <v>1301</v>
      </c>
    </row>
    <row r="127" spans="1:16" x14ac:dyDescent="0.2">
      <c r="A127">
        <v>154</v>
      </c>
      <c r="B127" t="s">
        <v>43</v>
      </c>
      <c r="C127" t="s">
        <v>109</v>
      </c>
      <c r="D127" s="13" t="s">
        <v>2111</v>
      </c>
      <c r="E127" t="s">
        <v>1425</v>
      </c>
      <c r="F127" s="32">
        <v>1843</v>
      </c>
      <c r="G127" s="33" t="s">
        <v>2147</v>
      </c>
      <c r="H127" s="32">
        <v>3</v>
      </c>
      <c r="I127" s="13" t="s">
        <v>2111</v>
      </c>
      <c r="J127">
        <v>0</v>
      </c>
      <c r="K127" s="53">
        <f t="shared" si="5"/>
        <v>1843</v>
      </c>
      <c r="L127" t="s">
        <v>2148</v>
      </c>
      <c r="M127" t="s">
        <v>183</v>
      </c>
      <c r="N127" t="s">
        <v>183</v>
      </c>
      <c r="O127" t="s">
        <v>183</v>
      </c>
      <c r="P127" s="52" t="s">
        <v>1301</v>
      </c>
    </row>
    <row r="128" spans="1:16" x14ac:dyDescent="0.2">
      <c r="A128">
        <v>155</v>
      </c>
      <c r="B128" t="s">
        <v>45</v>
      </c>
      <c r="C128" t="s">
        <v>44</v>
      </c>
      <c r="D128" t="s">
        <v>1301</v>
      </c>
      <c r="E128" t="s">
        <v>1425</v>
      </c>
      <c r="F128" s="32">
        <v>1843</v>
      </c>
      <c r="G128" s="33" t="s">
        <v>1076</v>
      </c>
      <c r="H128" s="32">
        <v>12</v>
      </c>
      <c r="I128" s="13">
        <v>45</v>
      </c>
      <c r="J128">
        <f t="shared" si="4"/>
        <v>45</v>
      </c>
      <c r="K128" s="53">
        <f t="shared" si="5"/>
        <v>1798</v>
      </c>
      <c r="L128" t="s">
        <v>2143</v>
      </c>
      <c r="M128" t="s">
        <v>183</v>
      </c>
      <c r="N128" t="s">
        <v>183</v>
      </c>
      <c r="O128" t="s">
        <v>183</v>
      </c>
      <c r="P128" s="52" t="s">
        <v>1301</v>
      </c>
    </row>
    <row r="129" spans="1:16" x14ac:dyDescent="0.2">
      <c r="A129">
        <v>156</v>
      </c>
      <c r="B129" t="s">
        <v>43</v>
      </c>
      <c r="C129" t="s">
        <v>71</v>
      </c>
      <c r="D129" t="s">
        <v>1301</v>
      </c>
      <c r="E129" t="s">
        <v>1425</v>
      </c>
      <c r="F129" s="32">
        <v>1843</v>
      </c>
      <c r="G129" s="33" t="s">
        <v>2061</v>
      </c>
      <c r="H129" s="32">
        <v>21</v>
      </c>
      <c r="I129" s="13">
        <v>49</v>
      </c>
      <c r="J129">
        <f t="shared" si="4"/>
        <v>49</v>
      </c>
      <c r="K129" s="53">
        <f t="shared" si="5"/>
        <v>1794</v>
      </c>
      <c r="L129" t="s">
        <v>2927</v>
      </c>
      <c r="M129" t="s">
        <v>183</v>
      </c>
      <c r="N129" t="s">
        <v>183</v>
      </c>
      <c r="O129" t="s">
        <v>183</v>
      </c>
      <c r="P129" s="52" t="s">
        <v>1301</v>
      </c>
    </row>
    <row r="130" spans="1:16" x14ac:dyDescent="0.2">
      <c r="A130">
        <v>157</v>
      </c>
      <c r="B130" t="s">
        <v>2149</v>
      </c>
      <c r="C130" t="s">
        <v>63</v>
      </c>
      <c r="D130" t="s">
        <v>1301</v>
      </c>
      <c r="E130" t="s">
        <v>1425</v>
      </c>
      <c r="F130" s="32">
        <v>1843</v>
      </c>
      <c r="G130" s="33" t="s">
        <v>2103</v>
      </c>
      <c r="H130" s="32">
        <v>27</v>
      </c>
      <c r="I130" s="13">
        <v>44</v>
      </c>
      <c r="J130">
        <f t="shared" si="4"/>
        <v>44</v>
      </c>
      <c r="K130" s="53">
        <f t="shared" si="5"/>
        <v>1799</v>
      </c>
      <c r="L130" t="s">
        <v>2143</v>
      </c>
      <c r="M130" t="s">
        <v>183</v>
      </c>
      <c r="N130" t="s">
        <v>183</v>
      </c>
      <c r="O130" t="s">
        <v>183</v>
      </c>
      <c r="P130" s="52" t="s">
        <v>1301</v>
      </c>
    </row>
    <row r="131" spans="1:16" x14ac:dyDescent="0.2">
      <c r="A131">
        <v>158</v>
      </c>
      <c r="B131" t="s">
        <v>122</v>
      </c>
      <c r="C131" t="s">
        <v>50</v>
      </c>
      <c r="D131" t="s">
        <v>1301</v>
      </c>
      <c r="E131" t="s">
        <v>1425</v>
      </c>
      <c r="F131" s="32">
        <v>1843</v>
      </c>
      <c r="G131" s="33" t="s">
        <v>2071</v>
      </c>
      <c r="H131" s="32">
        <v>25</v>
      </c>
      <c r="I131" s="13">
        <v>71</v>
      </c>
      <c r="J131">
        <f t="shared" ref="J131:J194" si="6">I131</f>
        <v>71</v>
      </c>
      <c r="K131" s="53">
        <f t="shared" si="5"/>
        <v>1772</v>
      </c>
      <c r="L131" t="s">
        <v>2927</v>
      </c>
      <c r="M131" t="s">
        <v>183</v>
      </c>
      <c r="N131" t="s">
        <v>183</v>
      </c>
      <c r="O131" t="s">
        <v>183</v>
      </c>
      <c r="P131" s="52" t="s">
        <v>1301</v>
      </c>
    </row>
    <row r="132" spans="1:16" x14ac:dyDescent="0.2">
      <c r="A132">
        <v>161</v>
      </c>
      <c r="B132" t="s">
        <v>1390</v>
      </c>
      <c r="C132" t="s">
        <v>57</v>
      </c>
      <c r="D132" t="s">
        <v>1301</v>
      </c>
      <c r="E132" t="s">
        <v>1425</v>
      </c>
      <c r="F132" s="32">
        <v>1844</v>
      </c>
      <c r="G132" s="33" t="s">
        <v>2047</v>
      </c>
      <c r="H132" s="32">
        <v>15</v>
      </c>
      <c r="I132" s="13">
        <v>28</v>
      </c>
      <c r="J132">
        <f t="shared" si="6"/>
        <v>28</v>
      </c>
      <c r="K132" s="53">
        <f t="shared" si="5"/>
        <v>1816</v>
      </c>
      <c r="L132" t="s">
        <v>2143</v>
      </c>
      <c r="M132" t="s">
        <v>183</v>
      </c>
      <c r="N132" t="s">
        <v>183</v>
      </c>
      <c r="O132" t="s">
        <v>183</v>
      </c>
      <c r="P132" s="52" t="s">
        <v>1301</v>
      </c>
    </row>
    <row r="133" spans="1:16" x14ac:dyDescent="0.2">
      <c r="A133">
        <v>162</v>
      </c>
      <c r="B133" t="s">
        <v>76</v>
      </c>
      <c r="C133" t="s">
        <v>77</v>
      </c>
      <c r="D133" t="s">
        <v>1301</v>
      </c>
      <c r="E133" t="s">
        <v>1425</v>
      </c>
      <c r="F133" s="32">
        <v>1844</v>
      </c>
      <c r="G133" s="33" t="s">
        <v>2047</v>
      </c>
      <c r="H133" s="32">
        <v>20</v>
      </c>
      <c r="I133" s="13">
        <v>69</v>
      </c>
      <c r="J133">
        <f t="shared" si="6"/>
        <v>69</v>
      </c>
      <c r="K133" s="53">
        <f t="shared" si="5"/>
        <v>1775</v>
      </c>
      <c r="L133" t="s">
        <v>2143</v>
      </c>
      <c r="M133" t="s">
        <v>183</v>
      </c>
      <c r="N133" t="s">
        <v>183</v>
      </c>
      <c r="O133" t="s">
        <v>183</v>
      </c>
      <c r="P133" s="52" t="s">
        <v>1301</v>
      </c>
    </row>
    <row r="134" spans="1:16" x14ac:dyDescent="0.2">
      <c r="A134">
        <v>163</v>
      </c>
      <c r="B134" t="s">
        <v>43</v>
      </c>
      <c r="C134" t="s">
        <v>635</v>
      </c>
      <c r="D134" t="s">
        <v>1301</v>
      </c>
      <c r="E134" t="s">
        <v>1425</v>
      </c>
      <c r="F134" s="32">
        <v>1844</v>
      </c>
      <c r="G134" s="33" t="s">
        <v>1076</v>
      </c>
      <c r="H134" s="32">
        <v>9</v>
      </c>
      <c r="I134" s="13">
        <v>4</v>
      </c>
      <c r="J134">
        <f t="shared" si="6"/>
        <v>4</v>
      </c>
      <c r="K134" s="53">
        <f t="shared" si="5"/>
        <v>1840</v>
      </c>
      <c r="L134" t="s">
        <v>2143</v>
      </c>
      <c r="M134" t="s">
        <v>183</v>
      </c>
      <c r="N134" t="s">
        <v>183</v>
      </c>
      <c r="O134" t="s">
        <v>183</v>
      </c>
      <c r="P134" s="52" t="s">
        <v>1301</v>
      </c>
    </row>
    <row r="135" spans="1:16" x14ac:dyDescent="0.2">
      <c r="A135">
        <v>164</v>
      </c>
      <c r="B135" t="s">
        <v>664</v>
      </c>
      <c r="C135" t="s">
        <v>635</v>
      </c>
      <c r="D135" t="s">
        <v>1301</v>
      </c>
      <c r="E135" t="s">
        <v>1425</v>
      </c>
      <c r="F135" s="32">
        <v>1844</v>
      </c>
      <c r="G135" s="33" t="s">
        <v>1076</v>
      </c>
      <c r="H135" s="32">
        <v>26</v>
      </c>
      <c r="I135" s="13">
        <v>25</v>
      </c>
      <c r="J135">
        <f t="shared" si="6"/>
        <v>25</v>
      </c>
      <c r="K135" s="53">
        <f t="shared" si="5"/>
        <v>1819</v>
      </c>
      <c r="L135" t="s">
        <v>2143</v>
      </c>
      <c r="M135" t="s">
        <v>183</v>
      </c>
      <c r="N135" t="s">
        <v>183</v>
      </c>
      <c r="O135" t="s">
        <v>183</v>
      </c>
      <c r="P135" s="52" t="s">
        <v>1301</v>
      </c>
    </row>
    <row r="136" spans="1:16" x14ac:dyDescent="0.2">
      <c r="A136">
        <v>165</v>
      </c>
      <c r="B136" t="s">
        <v>49</v>
      </c>
      <c r="C136" t="s">
        <v>50</v>
      </c>
      <c r="D136" t="s">
        <v>1301</v>
      </c>
      <c r="E136" t="s">
        <v>1425</v>
      </c>
      <c r="F136" s="32">
        <v>1844</v>
      </c>
      <c r="G136" s="33" t="s">
        <v>2103</v>
      </c>
      <c r="H136" s="32">
        <v>17</v>
      </c>
      <c r="I136" s="13">
        <v>73</v>
      </c>
      <c r="J136">
        <f t="shared" si="6"/>
        <v>73</v>
      </c>
      <c r="K136" s="53">
        <f t="shared" si="5"/>
        <v>1771</v>
      </c>
      <c r="L136" t="s">
        <v>2143</v>
      </c>
      <c r="M136" t="s">
        <v>183</v>
      </c>
      <c r="N136" t="s">
        <v>183</v>
      </c>
      <c r="O136" t="s">
        <v>183</v>
      </c>
      <c r="P136" s="52" t="s">
        <v>1301</v>
      </c>
    </row>
    <row r="137" spans="1:16" x14ac:dyDescent="0.2">
      <c r="A137">
        <v>166</v>
      </c>
      <c r="B137" t="s">
        <v>116</v>
      </c>
      <c r="C137" t="s">
        <v>338</v>
      </c>
      <c r="D137" t="s">
        <v>1301</v>
      </c>
      <c r="E137" t="s">
        <v>2142</v>
      </c>
      <c r="F137" s="32">
        <v>1845</v>
      </c>
      <c r="G137" s="33" t="s">
        <v>2071</v>
      </c>
      <c r="H137" s="32">
        <v>15</v>
      </c>
      <c r="I137" s="13">
        <v>74</v>
      </c>
      <c r="J137">
        <f t="shared" si="6"/>
        <v>74</v>
      </c>
      <c r="K137" s="53">
        <f t="shared" si="5"/>
        <v>1771</v>
      </c>
      <c r="L137" t="s">
        <v>2143</v>
      </c>
      <c r="M137" t="s">
        <v>183</v>
      </c>
      <c r="N137" t="s">
        <v>183</v>
      </c>
      <c r="O137" t="s">
        <v>183</v>
      </c>
      <c r="P137" s="52" t="s">
        <v>1301</v>
      </c>
    </row>
    <row r="138" spans="1:16" x14ac:dyDescent="0.2">
      <c r="A138">
        <v>167</v>
      </c>
      <c r="B138" t="s">
        <v>156</v>
      </c>
      <c r="C138" t="s">
        <v>635</v>
      </c>
      <c r="D138" t="s">
        <v>1301</v>
      </c>
      <c r="E138" t="s">
        <v>781</v>
      </c>
      <c r="F138" s="32">
        <v>1845</v>
      </c>
      <c r="G138" s="33" t="s">
        <v>2053</v>
      </c>
      <c r="H138" t="s">
        <v>183</v>
      </c>
      <c r="I138" s="13">
        <v>16</v>
      </c>
      <c r="J138">
        <f t="shared" si="6"/>
        <v>16</v>
      </c>
      <c r="K138" s="53">
        <v>1829</v>
      </c>
      <c r="L138" t="s">
        <v>2143</v>
      </c>
      <c r="M138" t="s">
        <v>183</v>
      </c>
      <c r="N138" t="s">
        <v>183</v>
      </c>
      <c r="O138" t="s">
        <v>183</v>
      </c>
      <c r="P138" s="52" t="s">
        <v>1301</v>
      </c>
    </row>
    <row r="139" spans="1:16" x14ac:dyDescent="0.2">
      <c r="A139">
        <v>169</v>
      </c>
      <c r="B139" t="s">
        <v>2150</v>
      </c>
      <c r="C139" t="s">
        <v>54</v>
      </c>
      <c r="D139" s="13" t="s">
        <v>2111</v>
      </c>
      <c r="E139" t="s">
        <v>1425</v>
      </c>
      <c r="F139" s="32">
        <v>1846</v>
      </c>
      <c r="G139" s="33" t="s">
        <v>1076</v>
      </c>
      <c r="H139" s="32">
        <v>19</v>
      </c>
      <c r="I139" s="13" t="s">
        <v>2111</v>
      </c>
      <c r="J139">
        <v>0</v>
      </c>
      <c r="K139" s="53">
        <f t="shared" si="5"/>
        <v>1846</v>
      </c>
      <c r="L139" t="s">
        <v>2143</v>
      </c>
      <c r="M139" t="s">
        <v>183</v>
      </c>
      <c r="N139" t="s">
        <v>183</v>
      </c>
      <c r="O139" t="s">
        <v>183</v>
      </c>
      <c r="P139" s="52" t="s">
        <v>1301</v>
      </c>
    </row>
    <row r="140" spans="1:16" x14ac:dyDescent="0.2">
      <c r="A140">
        <v>170</v>
      </c>
      <c r="B140" t="s">
        <v>2150</v>
      </c>
      <c r="C140" t="s">
        <v>635</v>
      </c>
      <c r="D140" t="s">
        <v>1301</v>
      </c>
      <c r="E140" t="s">
        <v>1425</v>
      </c>
      <c r="F140" s="32">
        <v>1846</v>
      </c>
      <c r="G140" s="33" t="s">
        <v>1076</v>
      </c>
      <c r="H140" s="32">
        <v>24</v>
      </c>
      <c r="I140" s="13">
        <v>34</v>
      </c>
      <c r="J140">
        <f t="shared" si="6"/>
        <v>34</v>
      </c>
      <c r="K140" s="53">
        <f t="shared" si="5"/>
        <v>1812</v>
      </c>
      <c r="L140" t="s">
        <v>2143</v>
      </c>
      <c r="M140" t="s">
        <v>183</v>
      </c>
      <c r="N140" t="s">
        <v>183</v>
      </c>
      <c r="O140" t="s">
        <v>183</v>
      </c>
      <c r="P140" s="52" t="s">
        <v>1301</v>
      </c>
    </row>
    <row r="141" spans="1:16" x14ac:dyDescent="0.2">
      <c r="A141">
        <v>171</v>
      </c>
      <c r="B141" t="s">
        <v>156</v>
      </c>
      <c r="C141" t="s">
        <v>60</v>
      </c>
      <c r="D141" t="s">
        <v>1301</v>
      </c>
      <c r="E141" t="s">
        <v>1425</v>
      </c>
      <c r="F141" s="32">
        <v>1846</v>
      </c>
      <c r="G141" s="33" t="s">
        <v>2052</v>
      </c>
      <c r="H141" s="32">
        <v>20</v>
      </c>
      <c r="I141" s="13">
        <v>32</v>
      </c>
      <c r="J141">
        <f t="shared" si="6"/>
        <v>32</v>
      </c>
      <c r="K141" s="53">
        <f t="shared" si="5"/>
        <v>1814</v>
      </c>
      <c r="L141" t="s">
        <v>2927</v>
      </c>
      <c r="M141" t="s">
        <v>183</v>
      </c>
      <c r="N141" t="s">
        <v>183</v>
      </c>
      <c r="O141" t="s">
        <v>183</v>
      </c>
      <c r="P141" s="52" t="s">
        <v>1301</v>
      </c>
    </row>
    <row r="142" spans="1:16" x14ac:dyDescent="0.2">
      <c r="A142">
        <v>172</v>
      </c>
      <c r="B142" t="s">
        <v>43</v>
      </c>
      <c r="C142" t="s">
        <v>50</v>
      </c>
      <c r="D142" s="13" t="s">
        <v>2111</v>
      </c>
      <c r="E142" t="s">
        <v>1425</v>
      </c>
      <c r="F142" s="32">
        <v>1846</v>
      </c>
      <c r="G142" s="33" t="s">
        <v>2061</v>
      </c>
      <c r="H142" s="32">
        <v>23</v>
      </c>
      <c r="I142" s="13" t="s">
        <v>2111</v>
      </c>
      <c r="J142">
        <v>0</v>
      </c>
      <c r="K142" s="53">
        <f t="shared" si="5"/>
        <v>1846</v>
      </c>
      <c r="L142" t="s">
        <v>2143</v>
      </c>
      <c r="M142" t="s">
        <v>183</v>
      </c>
      <c r="N142" t="s">
        <v>183</v>
      </c>
      <c r="O142" t="s">
        <v>183</v>
      </c>
      <c r="P142" s="52" t="s">
        <v>1301</v>
      </c>
    </row>
    <row r="143" spans="1:16" x14ac:dyDescent="0.2">
      <c r="A143">
        <v>173</v>
      </c>
      <c r="B143" t="s">
        <v>43</v>
      </c>
      <c r="C143" t="s">
        <v>2151</v>
      </c>
      <c r="D143" t="s">
        <v>1301</v>
      </c>
      <c r="E143" t="s">
        <v>1425</v>
      </c>
      <c r="F143" s="32">
        <v>1846</v>
      </c>
      <c r="G143" s="33" t="s">
        <v>2071</v>
      </c>
      <c r="H143" s="32">
        <v>10</v>
      </c>
      <c r="I143" s="13">
        <v>5</v>
      </c>
      <c r="J143">
        <f t="shared" si="6"/>
        <v>5</v>
      </c>
      <c r="K143" s="53">
        <f t="shared" si="5"/>
        <v>1841</v>
      </c>
      <c r="L143" t="s">
        <v>2143</v>
      </c>
      <c r="M143" t="s">
        <v>183</v>
      </c>
      <c r="N143" t="s">
        <v>183</v>
      </c>
      <c r="O143" t="s">
        <v>183</v>
      </c>
      <c r="P143" s="52" t="s">
        <v>1301</v>
      </c>
    </row>
    <row r="144" spans="1:16" x14ac:dyDescent="0.2">
      <c r="A144">
        <v>174</v>
      </c>
      <c r="B144" t="s">
        <v>85</v>
      </c>
      <c r="C144" t="s">
        <v>46</v>
      </c>
      <c r="D144" t="s">
        <v>1301</v>
      </c>
      <c r="E144" t="s">
        <v>1425</v>
      </c>
      <c r="F144" s="32">
        <v>1846</v>
      </c>
      <c r="G144" s="33" t="s">
        <v>2053</v>
      </c>
      <c r="H144" s="32">
        <v>2</v>
      </c>
      <c r="I144" s="13">
        <v>5</v>
      </c>
      <c r="J144">
        <f t="shared" si="6"/>
        <v>5</v>
      </c>
      <c r="K144" s="53">
        <f t="shared" si="5"/>
        <v>1841</v>
      </c>
      <c r="L144" t="s">
        <v>2143</v>
      </c>
      <c r="M144" t="s">
        <v>183</v>
      </c>
      <c r="N144" t="s">
        <v>183</v>
      </c>
      <c r="O144" t="s">
        <v>183</v>
      </c>
      <c r="P144" s="52" t="s">
        <v>1301</v>
      </c>
    </row>
    <row r="145" spans="1:16" x14ac:dyDescent="0.2">
      <c r="A145">
        <v>175</v>
      </c>
      <c r="B145" t="s">
        <v>882</v>
      </c>
      <c r="C145" t="s">
        <v>338</v>
      </c>
      <c r="D145" t="s">
        <v>1301</v>
      </c>
      <c r="E145" t="s">
        <v>1425</v>
      </c>
      <c r="F145" s="32">
        <v>1846</v>
      </c>
      <c r="G145" s="33" t="s">
        <v>2053</v>
      </c>
      <c r="H145" s="32">
        <v>12</v>
      </c>
      <c r="I145" s="13">
        <v>15</v>
      </c>
      <c r="J145">
        <f t="shared" si="6"/>
        <v>15</v>
      </c>
      <c r="K145" s="53">
        <f t="shared" si="5"/>
        <v>1831</v>
      </c>
      <c r="L145" t="s">
        <v>2143</v>
      </c>
      <c r="M145" t="s">
        <v>183</v>
      </c>
      <c r="N145" t="s">
        <v>183</v>
      </c>
      <c r="O145" t="s">
        <v>183</v>
      </c>
      <c r="P145" s="52" t="s">
        <v>1301</v>
      </c>
    </row>
    <row r="146" spans="1:16" x14ac:dyDescent="0.2">
      <c r="A146">
        <v>176</v>
      </c>
      <c r="B146" t="s">
        <v>48</v>
      </c>
      <c r="C146" t="s">
        <v>71</v>
      </c>
      <c r="D146" t="s">
        <v>1301</v>
      </c>
      <c r="E146" t="s">
        <v>1425</v>
      </c>
      <c r="F146" s="32">
        <v>1846</v>
      </c>
      <c r="G146" s="33" t="s">
        <v>2058</v>
      </c>
      <c r="H146" s="32">
        <v>3</v>
      </c>
      <c r="I146" s="13">
        <v>46</v>
      </c>
      <c r="J146">
        <f t="shared" si="6"/>
        <v>46</v>
      </c>
      <c r="K146" s="53">
        <f t="shared" si="5"/>
        <v>1800</v>
      </c>
      <c r="L146" t="s">
        <v>2152</v>
      </c>
      <c r="M146" t="s">
        <v>183</v>
      </c>
      <c r="N146" t="s">
        <v>183</v>
      </c>
      <c r="O146" t="s">
        <v>183</v>
      </c>
      <c r="P146" s="52" t="s">
        <v>1301</v>
      </c>
    </row>
    <row r="147" spans="1:16" x14ac:dyDescent="0.2">
      <c r="A147">
        <v>177</v>
      </c>
      <c r="B147" t="s">
        <v>48</v>
      </c>
      <c r="C147" t="s">
        <v>111</v>
      </c>
      <c r="D147" t="s">
        <v>1301</v>
      </c>
      <c r="E147" t="s">
        <v>1425</v>
      </c>
      <c r="F147" s="32">
        <v>1846</v>
      </c>
      <c r="G147" s="33" t="s">
        <v>2058</v>
      </c>
      <c r="H147" s="32">
        <v>26</v>
      </c>
      <c r="I147" s="13">
        <v>17</v>
      </c>
      <c r="J147">
        <f t="shared" si="6"/>
        <v>17</v>
      </c>
      <c r="K147" s="53">
        <f t="shared" ref="K147:K210" si="7">YEAR(DATEVALUE(H147&amp;" "&amp;G147&amp;" "&amp;F147+200)-IF(J147&lt;1,J147*365,DATE(1900+J147,1,1)))-200</f>
        <v>1829</v>
      </c>
      <c r="L147" t="s">
        <v>2143</v>
      </c>
      <c r="M147" t="s">
        <v>183</v>
      </c>
      <c r="N147" t="s">
        <v>183</v>
      </c>
      <c r="O147" t="s">
        <v>183</v>
      </c>
      <c r="P147" s="52" t="s">
        <v>1301</v>
      </c>
    </row>
    <row r="148" spans="1:16" x14ac:dyDescent="0.2">
      <c r="A148">
        <v>178</v>
      </c>
      <c r="B148" t="s">
        <v>53</v>
      </c>
      <c r="C148" t="s">
        <v>55</v>
      </c>
      <c r="D148" t="s">
        <v>1301</v>
      </c>
      <c r="E148" t="s">
        <v>1425</v>
      </c>
      <c r="F148" s="32">
        <v>1847</v>
      </c>
      <c r="G148" s="33" t="s">
        <v>2047</v>
      </c>
      <c r="H148" s="32">
        <v>7</v>
      </c>
      <c r="I148" s="13">
        <v>37</v>
      </c>
      <c r="J148">
        <f t="shared" si="6"/>
        <v>37</v>
      </c>
      <c r="K148" s="53">
        <f t="shared" si="7"/>
        <v>1810</v>
      </c>
      <c r="L148" t="s">
        <v>2141</v>
      </c>
      <c r="M148" t="s">
        <v>183</v>
      </c>
      <c r="N148" t="s">
        <v>183</v>
      </c>
      <c r="O148" t="s">
        <v>183</v>
      </c>
      <c r="P148" s="52" t="s">
        <v>1301</v>
      </c>
    </row>
    <row r="149" spans="1:16" x14ac:dyDescent="0.2">
      <c r="A149">
        <v>179</v>
      </c>
      <c r="B149" s="8" t="s">
        <v>2153</v>
      </c>
      <c r="C149" t="s">
        <v>65</v>
      </c>
      <c r="D149" t="s">
        <v>1301</v>
      </c>
      <c r="E149" t="s">
        <v>1425</v>
      </c>
      <c r="F149" s="32">
        <v>1847</v>
      </c>
      <c r="G149" s="33" t="s">
        <v>2054</v>
      </c>
      <c r="H149" s="32">
        <v>5</v>
      </c>
      <c r="I149" s="13" t="s">
        <v>2056</v>
      </c>
      <c r="J149">
        <f>10/12</f>
        <v>0.83333333333333337</v>
      </c>
      <c r="K149" s="53">
        <f t="shared" si="7"/>
        <v>1846</v>
      </c>
      <c r="L149" t="s">
        <v>2143</v>
      </c>
      <c r="M149" t="s">
        <v>183</v>
      </c>
      <c r="N149" t="s">
        <v>183</v>
      </c>
      <c r="O149" t="s">
        <v>183</v>
      </c>
      <c r="P149" s="52" t="s">
        <v>1301</v>
      </c>
    </row>
    <row r="150" spans="1:16" x14ac:dyDescent="0.2">
      <c r="A150">
        <v>180</v>
      </c>
      <c r="B150" t="s">
        <v>2154</v>
      </c>
      <c r="C150" t="s">
        <v>123</v>
      </c>
      <c r="D150" t="s">
        <v>1301</v>
      </c>
      <c r="E150" t="s">
        <v>1425</v>
      </c>
      <c r="F150" s="32">
        <v>1847</v>
      </c>
      <c r="G150" s="33" t="s">
        <v>2061</v>
      </c>
      <c r="H150" s="32">
        <v>5</v>
      </c>
      <c r="I150" s="13">
        <v>31</v>
      </c>
      <c r="J150">
        <f t="shared" si="6"/>
        <v>31</v>
      </c>
      <c r="K150" s="53">
        <f t="shared" si="7"/>
        <v>1816</v>
      </c>
      <c r="L150" t="s">
        <v>2927</v>
      </c>
      <c r="M150" t="s">
        <v>183</v>
      </c>
      <c r="N150" t="s">
        <v>183</v>
      </c>
      <c r="O150" t="s">
        <v>183</v>
      </c>
      <c r="P150" s="52" t="s">
        <v>1301</v>
      </c>
    </row>
    <row r="151" spans="1:16" x14ac:dyDescent="0.2">
      <c r="A151">
        <v>185</v>
      </c>
      <c r="B151" t="s">
        <v>61</v>
      </c>
      <c r="C151" t="s">
        <v>50</v>
      </c>
      <c r="D151" t="s">
        <v>1301</v>
      </c>
      <c r="E151" t="s">
        <v>1425</v>
      </c>
      <c r="F151" s="32">
        <v>1848</v>
      </c>
      <c r="G151" s="33" t="s">
        <v>2047</v>
      </c>
      <c r="H151" s="32">
        <v>7</v>
      </c>
      <c r="I151" s="13">
        <v>85</v>
      </c>
      <c r="J151">
        <f t="shared" si="6"/>
        <v>85</v>
      </c>
      <c r="K151" s="53">
        <f t="shared" si="7"/>
        <v>1763</v>
      </c>
      <c r="L151" t="s">
        <v>2152</v>
      </c>
      <c r="M151" t="s">
        <v>183</v>
      </c>
      <c r="N151" t="s">
        <v>183</v>
      </c>
      <c r="O151" t="s">
        <v>183</v>
      </c>
      <c r="P151" s="52" t="s">
        <v>1301</v>
      </c>
    </row>
    <row r="152" spans="1:16" x14ac:dyDescent="0.2">
      <c r="A152">
        <v>186</v>
      </c>
      <c r="B152" t="s">
        <v>649</v>
      </c>
      <c r="C152" t="s">
        <v>50</v>
      </c>
      <c r="D152" t="s">
        <v>1301</v>
      </c>
      <c r="E152" t="s">
        <v>2135</v>
      </c>
      <c r="F152" s="32">
        <v>1848</v>
      </c>
      <c r="G152" s="33" t="s">
        <v>2047</v>
      </c>
      <c r="H152" s="32">
        <v>24</v>
      </c>
      <c r="I152" s="13">
        <v>44</v>
      </c>
      <c r="J152">
        <f t="shared" si="6"/>
        <v>44</v>
      </c>
      <c r="K152" s="53">
        <f t="shared" si="7"/>
        <v>1804</v>
      </c>
      <c r="L152" t="s">
        <v>2143</v>
      </c>
      <c r="M152" t="s">
        <v>183</v>
      </c>
      <c r="N152" t="s">
        <v>183</v>
      </c>
      <c r="O152" t="s">
        <v>183</v>
      </c>
      <c r="P152" s="52" t="s">
        <v>1301</v>
      </c>
    </row>
    <row r="153" spans="1:16" x14ac:dyDescent="0.2">
      <c r="A153">
        <v>187</v>
      </c>
      <c r="B153" t="s">
        <v>53</v>
      </c>
      <c r="C153" t="s">
        <v>44</v>
      </c>
      <c r="D153" t="s">
        <v>1301</v>
      </c>
      <c r="E153" t="s">
        <v>1425</v>
      </c>
      <c r="F153" s="32">
        <v>1849</v>
      </c>
      <c r="G153" s="33" t="s">
        <v>2072</v>
      </c>
      <c r="H153" s="32">
        <v>6</v>
      </c>
      <c r="I153" s="13">
        <v>15</v>
      </c>
      <c r="J153">
        <f t="shared" si="6"/>
        <v>15</v>
      </c>
      <c r="K153" s="53">
        <f t="shared" si="7"/>
        <v>1834</v>
      </c>
      <c r="L153" t="s">
        <v>2143</v>
      </c>
      <c r="M153" t="s">
        <v>183</v>
      </c>
      <c r="N153" t="s">
        <v>183</v>
      </c>
      <c r="O153" t="s">
        <v>183</v>
      </c>
      <c r="P153" s="52" t="s">
        <v>1301</v>
      </c>
    </row>
    <row r="154" spans="1:16" x14ac:dyDescent="0.2">
      <c r="A154">
        <v>188</v>
      </c>
      <c r="B154" t="s">
        <v>112</v>
      </c>
      <c r="C154" t="s">
        <v>60</v>
      </c>
      <c r="D154" t="s">
        <v>1301</v>
      </c>
      <c r="E154" t="s">
        <v>1425</v>
      </c>
      <c r="F154" s="32">
        <v>1849</v>
      </c>
      <c r="G154" s="33" t="s">
        <v>2072</v>
      </c>
      <c r="H154" s="32">
        <v>6</v>
      </c>
      <c r="I154" s="13">
        <v>14</v>
      </c>
      <c r="J154">
        <f t="shared" si="6"/>
        <v>14</v>
      </c>
      <c r="K154" s="53">
        <f t="shared" si="7"/>
        <v>1835</v>
      </c>
      <c r="L154" t="s">
        <v>2143</v>
      </c>
      <c r="M154" t="s">
        <v>183</v>
      </c>
      <c r="N154" t="s">
        <v>183</v>
      </c>
      <c r="O154" t="s">
        <v>183</v>
      </c>
      <c r="P154" s="52" t="s">
        <v>1301</v>
      </c>
    </row>
    <row r="155" spans="1:16" x14ac:dyDescent="0.2">
      <c r="A155">
        <v>189</v>
      </c>
      <c r="B155" t="s">
        <v>79</v>
      </c>
      <c r="C155" t="s">
        <v>46</v>
      </c>
      <c r="D155" t="s">
        <v>1301</v>
      </c>
      <c r="E155" t="s">
        <v>1425</v>
      </c>
      <c r="F155" s="32">
        <v>1849</v>
      </c>
      <c r="G155" s="33" t="s">
        <v>2047</v>
      </c>
      <c r="H155" s="32">
        <v>1</v>
      </c>
      <c r="I155" s="13">
        <v>66</v>
      </c>
      <c r="J155">
        <f t="shared" si="6"/>
        <v>66</v>
      </c>
      <c r="K155" s="53">
        <f t="shared" si="7"/>
        <v>1783</v>
      </c>
      <c r="L155" t="s">
        <v>2152</v>
      </c>
      <c r="M155" t="s">
        <v>183</v>
      </c>
      <c r="N155" t="s">
        <v>183</v>
      </c>
      <c r="O155" t="s">
        <v>183</v>
      </c>
      <c r="P155" s="52" t="s">
        <v>1301</v>
      </c>
    </row>
    <row r="156" spans="1:16" x14ac:dyDescent="0.2">
      <c r="A156">
        <v>190</v>
      </c>
      <c r="B156" t="s">
        <v>118</v>
      </c>
      <c r="C156" t="s">
        <v>123</v>
      </c>
      <c r="D156" s="13" t="s">
        <v>2111</v>
      </c>
      <c r="E156" t="s">
        <v>1425</v>
      </c>
      <c r="F156" s="32">
        <v>1849</v>
      </c>
      <c r="G156" s="33" t="s">
        <v>2054</v>
      </c>
      <c r="H156" s="32">
        <v>13</v>
      </c>
      <c r="I156" s="13" t="s">
        <v>2111</v>
      </c>
      <c r="J156">
        <v>0</v>
      </c>
      <c r="K156" s="53">
        <f t="shared" si="7"/>
        <v>1849</v>
      </c>
      <c r="L156" t="s">
        <v>2143</v>
      </c>
      <c r="M156" t="s">
        <v>183</v>
      </c>
      <c r="N156" t="s">
        <v>183</v>
      </c>
      <c r="O156" t="s">
        <v>183</v>
      </c>
      <c r="P156" s="52" t="s">
        <v>1301</v>
      </c>
    </row>
    <row r="157" spans="1:16" x14ac:dyDescent="0.2">
      <c r="A157">
        <v>191</v>
      </c>
      <c r="B157" t="s">
        <v>43</v>
      </c>
      <c r="C157" t="s">
        <v>46</v>
      </c>
      <c r="D157" t="s">
        <v>1301</v>
      </c>
      <c r="E157" t="s">
        <v>2155</v>
      </c>
      <c r="F157" s="32">
        <v>1849</v>
      </c>
      <c r="G157" s="33" t="s">
        <v>1076</v>
      </c>
      <c r="H157" s="32">
        <v>9</v>
      </c>
      <c r="I157" s="13">
        <v>83</v>
      </c>
      <c r="J157">
        <f t="shared" si="6"/>
        <v>83</v>
      </c>
      <c r="K157" s="53">
        <f t="shared" si="7"/>
        <v>1766</v>
      </c>
      <c r="L157" t="s">
        <v>2143</v>
      </c>
      <c r="M157" t="s">
        <v>183</v>
      </c>
      <c r="N157" t="s">
        <v>183</v>
      </c>
      <c r="O157" t="s">
        <v>183</v>
      </c>
      <c r="P157" s="52" t="s">
        <v>1301</v>
      </c>
    </row>
    <row r="158" spans="1:16" x14ac:dyDescent="0.2">
      <c r="A158">
        <v>193</v>
      </c>
      <c r="B158" t="s">
        <v>195</v>
      </c>
      <c r="C158" t="s">
        <v>123</v>
      </c>
      <c r="D158" s="13" t="s">
        <v>2111</v>
      </c>
      <c r="E158" t="s">
        <v>1425</v>
      </c>
      <c r="F158" s="32">
        <v>1850</v>
      </c>
      <c r="G158" s="33" t="s">
        <v>2072</v>
      </c>
      <c r="H158" s="32">
        <v>28</v>
      </c>
      <c r="I158" s="13" t="s">
        <v>2111</v>
      </c>
      <c r="J158">
        <v>0</v>
      </c>
      <c r="K158" s="53">
        <f t="shared" si="7"/>
        <v>1850</v>
      </c>
      <c r="L158" t="s">
        <v>2143</v>
      </c>
      <c r="M158" t="s">
        <v>183</v>
      </c>
      <c r="N158" t="s">
        <v>183</v>
      </c>
      <c r="O158" t="s">
        <v>183</v>
      </c>
      <c r="P158" s="52" t="s">
        <v>1301</v>
      </c>
    </row>
    <row r="159" spans="1:16" x14ac:dyDescent="0.2">
      <c r="A159">
        <v>194</v>
      </c>
      <c r="B159" t="s">
        <v>2923</v>
      </c>
      <c r="C159" t="s">
        <v>2156</v>
      </c>
      <c r="D159" t="s">
        <v>1301</v>
      </c>
      <c r="E159" t="s">
        <v>1425</v>
      </c>
      <c r="F159" s="32">
        <v>1850</v>
      </c>
      <c r="G159" s="33" t="s">
        <v>2054</v>
      </c>
      <c r="H159" s="32">
        <v>12</v>
      </c>
      <c r="I159" s="13">
        <v>4</v>
      </c>
      <c r="J159">
        <f t="shared" si="6"/>
        <v>4</v>
      </c>
      <c r="K159" s="53">
        <f t="shared" si="7"/>
        <v>1846</v>
      </c>
      <c r="L159" t="s">
        <v>2143</v>
      </c>
      <c r="M159" t="s">
        <v>183</v>
      </c>
      <c r="N159" t="s">
        <v>183</v>
      </c>
      <c r="O159" t="s">
        <v>183</v>
      </c>
      <c r="P159" s="52" t="s">
        <v>1301</v>
      </c>
    </row>
    <row r="160" spans="1:16" x14ac:dyDescent="0.2">
      <c r="A160">
        <v>195</v>
      </c>
      <c r="B160" t="s">
        <v>67</v>
      </c>
      <c r="C160" t="s">
        <v>46</v>
      </c>
      <c r="D160" t="s">
        <v>1301</v>
      </c>
      <c r="E160" t="s">
        <v>1425</v>
      </c>
      <c r="F160" s="32">
        <v>1850</v>
      </c>
      <c r="G160" s="33" t="s">
        <v>2103</v>
      </c>
      <c r="H160" s="32">
        <v>25</v>
      </c>
      <c r="I160" s="13">
        <v>64</v>
      </c>
      <c r="J160">
        <f t="shared" si="6"/>
        <v>64</v>
      </c>
      <c r="K160" s="53">
        <f t="shared" si="7"/>
        <v>1786</v>
      </c>
      <c r="L160" t="s">
        <v>2143</v>
      </c>
      <c r="M160" t="s">
        <v>183</v>
      </c>
      <c r="N160" t="s">
        <v>183</v>
      </c>
      <c r="O160" t="s">
        <v>183</v>
      </c>
      <c r="P160" s="52" t="s">
        <v>1301</v>
      </c>
    </row>
    <row r="161" spans="1:16" x14ac:dyDescent="0.2">
      <c r="A161">
        <v>196</v>
      </c>
      <c r="B161" t="s">
        <v>45</v>
      </c>
      <c r="C161" t="s">
        <v>46</v>
      </c>
      <c r="D161" t="s">
        <v>1301</v>
      </c>
      <c r="E161" s="8" t="s">
        <v>2157</v>
      </c>
      <c r="F161" s="32">
        <v>1850</v>
      </c>
      <c r="G161" s="33" t="s">
        <v>2071</v>
      </c>
      <c r="H161" s="32">
        <v>1</v>
      </c>
      <c r="I161" s="13">
        <v>90</v>
      </c>
      <c r="J161">
        <f t="shared" si="6"/>
        <v>90</v>
      </c>
      <c r="K161" s="53">
        <f t="shared" si="7"/>
        <v>1760</v>
      </c>
      <c r="L161" t="s">
        <v>2143</v>
      </c>
      <c r="M161" t="s">
        <v>183</v>
      </c>
      <c r="N161" t="s">
        <v>183</v>
      </c>
      <c r="O161" t="s">
        <v>183</v>
      </c>
      <c r="P161" s="52" t="s">
        <v>1301</v>
      </c>
    </row>
    <row r="162" spans="1:16" x14ac:dyDescent="0.2">
      <c r="A162">
        <v>197</v>
      </c>
      <c r="B162" t="s">
        <v>738</v>
      </c>
      <c r="C162" t="s">
        <v>46</v>
      </c>
      <c r="D162" t="s">
        <v>1301</v>
      </c>
      <c r="E162" t="s">
        <v>1425</v>
      </c>
      <c r="F162" s="32">
        <v>1850</v>
      </c>
      <c r="G162" s="33" t="s">
        <v>2053</v>
      </c>
      <c r="H162" s="32">
        <v>7</v>
      </c>
      <c r="I162" s="13">
        <v>27</v>
      </c>
      <c r="J162">
        <f t="shared" si="6"/>
        <v>27</v>
      </c>
      <c r="K162" s="53">
        <f t="shared" si="7"/>
        <v>1823</v>
      </c>
      <c r="L162" t="s">
        <v>2143</v>
      </c>
      <c r="M162" t="s">
        <v>183</v>
      </c>
      <c r="N162" t="s">
        <v>183</v>
      </c>
      <c r="O162" t="s">
        <v>183</v>
      </c>
      <c r="P162" s="52" t="s">
        <v>1301</v>
      </c>
    </row>
    <row r="163" spans="1:16" x14ac:dyDescent="0.2">
      <c r="A163">
        <v>198</v>
      </c>
      <c r="B163" t="s">
        <v>117</v>
      </c>
      <c r="C163" t="s">
        <v>44</v>
      </c>
      <c r="D163" s="13" t="s">
        <v>2111</v>
      </c>
      <c r="E163" t="s">
        <v>1425</v>
      </c>
      <c r="F163" s="32">
        <v>1850</v>
      </c>
      <c r="G163" s="33" t="s">
        <v>2053</v>
      </c>
      <c r="H163" s="32">
        <v>24</v>
      </c>
      <c r="I163" s="13" t="s">
        <v>2111</v>
      </c>
      <c r="J163">
        <v>0</v>
      </c>
      <c r="K163" s="53">
        <f t="shared" si="7"/>
        <v>1850</v>
      </c>
      <c r="L163" t="s">
        <v>2158</v>
      </c>
      <c r="M163" t="s">
        <v>183</v>
      </c>
      <c r="N163" t="s">
        <v>183</v>
      </c>
      <c r="O163" t="s">
        <v>183</v>
      </c>
      <c r="P163" s="52" t="s">
        <v>1301</v>
      </c>
    </row>
    <row r="164" spans="1:16" x14ac:dyDescent="0.2">
      <c r="A164">
        <v>199</v>
      </c>
      <c r="B164" t="s">
        <v>79</v>
      </c>
      <c r="C164" t="s">
        <v>44</v>
      </c>
      <c r="D164" t="s">
        <v>1301</v>
      </c>
      <c r="E164" t="s">
        <v>1425</v>
      </c>
      <c r="F164" s="32">
        <v>1850</v>
      </c>
      <c r="G164" s="33" t="s">
        <v>2058</v>
      </c>
      <c r="H164" s="32">
        <v>19</v>
      </c>
      <c r="I164" s="13">
        <v>68</v>
      </c>
      <c r="J164">
        <f t="shared" si="6"/>
        <v>68</v>
      </c>
      <c r="K164" s="53">
        <f t="shared" si="7"/>
        <v>1782</v>
      </c>
      <c r="L164" t="s">
        <v>2159</v>
      </c>
      <c r="M164" t="s">
        <v>183</v>
      </c>
      <c r="N164" t="s">
        <v>183</v>
      </c>
      <c r="O164" t="s">
        <v>183</v>
      </c>
      <c r="P164" s="52" t="s">
        <v>1301</v>
      </c>
    </row>
    <row r="165" spans="1:16" x14ac:dyDescent="0.2">
      <c r="A165">
        <v>200</v>
      </c>
      <c r="B165" t="s">
        <v>216</v>
      </c>
      <c r="C165" t="s">
        <v>123</v>
      </c>
      <c r="D165" s="13" t="s">
        <v>2111</v>
      </c>
      <c r="E165" t="s">
        <v>1425</v>
      </c>
      <c r="F165" s="32">
        <v>1850</v>
      </c>
      <c r="G165" s="33" t="s">
        <v>2058</v>
      </c>
      <c r="H165" s="32">
        <v>24</v>
      </c>
      <c r="I165" s="13" t="s">
        <v>2111</v>
      </c>
      <c r="J165">
        <v>0</v>
      </c>
      <c r="K165" s="53">
        <f t="shared" si="7"/>
        <v>1850</v>
      </c>
      <c r="L165" t="s">
        <v>2143</v>
      </c>
      <c r="M165" t="s">
        <v>183</v>
      </c>
      <c r="N165" t="s">
        <v>183</v>
      </c>
      <c r="O165" t="s">
        <v>183</v>
      </c>
      <c r="P165" s="52" t="s">
        <v>1301</v>
      </c>
    </row>
    <row r="166" spans="1:16" x14ac:dyDescent="0.2">
      <c r="A166">
        <v>201</v>
      </c>
      <c r="B166" t="s">
        <v>79</v>
      </c>
      <c r="C166" t="s">
        <v>55</v>
      </c>
      <c r="D166" t="s">
        <v>1301</v>
      </c>
      <c r="E166" t="s">
        <v>1425</v>
      </c>
      <c r="F166" s="32">
        <v>1851</v>
      </c>
      <c r="G166" s="33" t="s">
        <v>2072</v>
      </c>
      <c r="H166" s="32">
        <v>7</v>
      </c>
      <c r="I166" s="13">
        <v>40</v>
      </c>
      <c r="J166">
        <f t="shared" si="6"/>
        <v>40</v>
      </c>
      <c r="K166" s="53">
        <f t="shared" si="7"/>
        <v>1811</v>
      </c>
      <c r="L166" t="s">
        <v>2143</v>
      </c>
      <c r="M166" t="s">
        <v>183</v>
      </c>
      <c r="N166" t="s">
        <v>183</v>
      </c>
      <c r="O166" t="s">
        <v>183</v>
      </c>
      <c r="P166" s="52" t="s">
        <v>1301</v>
      </c>
    </row>
    <row r="167" spans="1:16" x14ac:dyDescent="0.2">
      <c r="A167">
        <v>202</v>
      </c>
      <c r="B167" t="s">
        <v>216</v>
      </c>
      <c r="C167" t="s">
        <v>169</v>
      </c>
      <c r="D167" t="s">
        <v>1301</v>
      </c>
      <c r="E167" t="s">
        <v>1425</v>
      </c>
      <c r="F167" s="32">
        <v>1851</v>
      </c>
      <c r="G167" s="33" t="s">
        <v>2072</v>
      </c>
      <c r="H167" s="32">
        <v>20</v>
      </c>
      <c r="I167" s="13">
        <v>1</v>
      </c>
      <c r="J167">
        <f t="shared" si="6"/>
        <v>1</v>
      </c>
      <c r="K167" s="53">
        <f t="shared" si="7"/>
        <v>1850</v>
      </c>
      <c r="L167" t="s">
        <v>2143</v>
      </c>
      <c r="M167" t="s">
        <v>183</v>
      </c>
      <c r="N167" t="s">
        <v>183</v>
      </c>
      <c r="O167" t="s">
        <v>183</v>
      </c>
      <c r="P167" s="52" t="s">
        <v>1301</v>
      </c>
    </row>
    <row r="168" spans="1:16" x14ac:dyDescent="0.2">
      <c r="A168">
        <v>203</v>
      </c>
      <c r="B168" t="s">
        <v>76</v>
      </c>
      <c r="C168" t="s">
        <v>57</v>
      </c>
      <c r="D168" t="s">
        <v>1301</v>
      </c>
      <c r="E168" t="s">
        <v>1425</v>
      </c>
      <c r="F168" s="32">
        <v>1851</v>
      </c>
      <c r="G168" s="33" t="s">
        <v>2072</v>
      </c>
      <c r="H168" s="32">
        <v>13</v>
      </c>
      <c r="I168" s="13">
        <v>74</v>
      </c>
      <c r="J168">
        <f t="shared" si="6"/>
        <v>74</v>
      </c>
      <c r="K168" s="53">
        <f t="shared" si="7"/>
        <v>1777</v>
      </c>
      <c r="L168" t="s">
        <v>2143</v>
      </c>
      <c r="M168" t="s">
        <v>183</v>
      </c>
      <c r="N168" t="s">
        <v>183</v>
      </c>
      <c r="O168" t="s">
        <v>183</v>
      </c>
      <c r="P168" s="52" t="s">
        <v>1301</v>
      </c>
    </row>
    <row r="169" spans="1:16" x14ac:dyDescent="0.2">
      <c r="A169">
        <v>204</v>
      </c>
      <c r="B169" t="s">
        <v>53</v>
      </c>
      <c r="C169" t="s">
        <v>200</v>
      </c>
      <c r="D169" t="s">
        <v>1301</v>
      </c>
      <c r="E169" t="s">
        <v>1425</v>
      </c>
      <c r="F169" s="32">
        <v>1851</v>
      </c>
      <c r="G169" s="33" t="s">
        <v>2072</v>
      </c>
      <c r="H169" s="32">
        <v>14</v>
      </c>
      <c r="I169" s="13">
        <v>61</v>
      </c>
      <c r="J169">
        <f t="shared" si="6"/>
        <v>61</v>
      </c>
      <c r="K169" s="53">
        <f t="shared" si="7"/>
        <v>1790</v>
      </c>
      <c r="L169" t="s">
        <v>2143</v>
      </c>
      <c r="M169" t="s">
        <v>183</v>
      </c>
      <c r="N169" t="s">
        <v>183</v>
      </c>
      <c r="O169" t="s">
        <v>183</v>
      </c>
      <c r="P169" s="52" t="s">
        <v>1301</v>
      </c>
    </row>
    <row r="170" spans="1:16" x14ac:dyDescent="0.2">
      <c r="A170">
        <v>205</v>
      </c>
      <c r="B170" s="9" t="s">
        <v>2225</v>
      </c>
      <c r="C170" t="s">
        <v>50</v>
      </c>
      <c r="D170" t="s">
        <v>2914</v>
      </c>
      <c r="E170" t="s">
        <v>1425</v>
      </c>
      <c r="F170" s="32">
        <v>1851</v>
      </c>
      <c r="G170" s="33" t="s">
        <v>2072</v>
      </c>
      <c r="H170" s="32">
        <v>22</v>
      </c>
      <c r="I170" s="13">
        <v>24</v>
      </c>
      <c r="J170">
        <f t="shared" si="6"/>
        <v>24</v>
      </c>
      <c r="K170" s="53">
        <f t="shared" si="7"/>
        <v>1827</v>
      </c>
      <c r="L170" t="s">
        <v>2143</v>
      </c>
      <c r="M170" t="s">
        <v>183</v>
      </c>
      <c r="N170" t="s">
        <v>183</v>
      </c>
      <c r="O170" t="s">
        <v>183</v>
      </c>
      <c r="P170" s="52" t="s">
        <v>1301</v>
      </c>
    </row>
    <row r="171" spans="1:16" x14ac:dyDescent="0.2">
      <c r="A171">
        <v>206</v>
      </c>
      <c r="B171" t="s">
        <v>156</v>
      </c>
      <c r="C171" t="s">
        <v>50</v>
      </c>
      <c r="D171" t="s">
        <v>1301</v>
      </c>
      <c r="E171" t="s">
        <v>1425</v>
      </c>
      <c r="F171" s="32">
        <v>1851</v>
      </c>
      <c r="G171" s="33" t="s">
        <v>2072</v>
      </c>
      <c r="H171" s="32">
        <v>29</v>
      </c>
      <c r="I171" s="13">
        <v>75</v>
      </c>
      <c r="J171">
        <f t="shared" si="6"/>
        <v>75</v>
      </c>
      <c r="K171" s="53">
        <f t="shared" si="7"/>
        <v>1776</v>
      </c>
      <c r="L171" t="s">
        <v>2143</v>
      </c>
      <c r="M171" t="s">
        <v>183</v>
      </c>
      <c r="N171" t="s">
        <v>183</v>
      </c>
      <c r="O171" t="s">
        <v>183</v>
      </c>
      <c r="P171" s="52" t="s">
        <v>1301</v>
      </c>
    </row>
    <row r="172" spans="1:16" x14ac:dyDescent="0.2">
      <c r="A172">
        <v>207</v>
      </c>
      <c r="B172" t="s">
        <v>156</v>
      </c>
      <c r="C172" t="s">
        <v>46</v>
      </c>
      <c r="D172" t="s">
        <v>1301</v>
      </c>
      <c r="E172" t="s">
        <v>1425</v>
      </c>
      <c r="F172" s="32">
        <v>1851</v>
      </c>
      <c r="G172" s="33" t="s">
        <v>2072</v>
      </c>
      <c r="H172" s="32">
        <v>29</v>
      </c>
      <c r="I172" s="13">
        <v>32</v>
      </c>
      <c r="J172">
        <f t="shared" si="6"/>
        <v>32</v>
      </c>
      <c r="K172" s="53">
        <f t="shared" si="7"/>
        <v>1819</v>
      </c>
      <c r="L172" t="s">
        <v>2143</v>
      </c>
      <c r="M172" t="s">
        <v>183</v>
      </c>
      <c r="N172" t="s">
        <v>183</v>
      </c>
      <c r="O172" t="s">
        <v>183</v>
      </c>
      <c r="P172" s="52" t="s">
        <v>1301</v>
      </c>
    </row>
    <row r="173" spans="1:16" x14ac:dyDescent="0.2">
      <c r="A173">
        <v>208</v>
      </c>
      <c r="B173" s="9" t="s">
        <v>51</v>
      </c>
      <c r="C173" t="s">
        <v>69</v>
      </c>
      <c r="D173" t="s">
        <v>1301</v>
      </c>
      <c r="E173" t="s">
        <v>1425</v>
      </c>
      <c r="F173" s="32">
        <v>1851</v>
      </c>
      <c r="G173" s="33" t="s">
        <v>2050</v>
      </c>
      <c r="H173" s="32">
        <v>27</v>
      </c>
      <c r="I173" s="13">
        <v>83</v>
      </c>
      <c r="J173">
        <f t="shared" si="6"/>
        <v>83</v>
      </c>
      <c r="K173" s="53">
        <f t="shared" si="7"/>
        <v>1768</v>
      </c>
      <c r="L173" t="s">
        <v>2143</v>
      </c>
      <c r="M173" t="s">
        <v>183</v>
      </c>
      <c r="N173" t="s">
        <v>183</v>
      </c>
      <c r="O173" t="s">
        <v>183</v>
      </c>
      <c r="P173" s="52" t="s">
        <v>1301</v>
      </c>
    </row>
    <row r="174" spans="1:16" x14ac:dyDescent="0.2">
      <c r="A174">
        <v>209</v>
      </c>
      <c r="B174" t="s">
        <v>41</v>
      </c>
      <c r="C174" t="s">
        <v>338</v>
      </c>
      <c r="D174" t="s">
        <v>1301</v>
      </c>
      <c r="E174" t="s">
        <v>1425</v>
      </c>
      <c r="F174" s="32">
        <v>1851</v>
      </c>
      <c r="G174" s="33" t="s">
        <v>1987</v>
      </c>
      <c r="H174" s="32">
        <v>20</v>
      </c>
      <c r="I174" s="13">
        <v>2</v>
      </c>
      <c r="J174">
        <f t="shared" si="6"/>
        <v>2</v>
      </c>
      <c r="K174" s="53">
        <f t="shared" si="7"/>
        <v>1849</v>
      </c>
      <c r="L174" t="s">
        <v>2927</v>
      </c>
      <c r="M174" t="s">
        <v>183</v>
      </c>
      <c r="N174" t="s">
        <v>183</v>
      </c>
      <c r="O174" t="s">
        <v>183</v>
      </c>
      <c r="P174" s="52" t="s">
        <v>1301</v>
      </c>
    </row>
    <row r="175" spans="1:16" x14ac:dyDescent="0.2">
      <c r="A175">
        <v>210</v>
      </c>
      <c r="B175" t="s">
        <v>43</v>
      </c>
      <c r="C175" t="s">
        <v>1464</v>
      </c>
      <c r="D175" s="13" t="s">
        <v>2111</v>
      </c>
      <c r="E175" t="s">
        <v>1425</v>
      </c>
      <c r="F175" s="32">
        <v>1853</v>
      </c>
      <c r="G175" s="33" t="s">
        <v>1076</v>
      </c>
      <c r="H175" s="32">
        <v>22</v>
      </c>
      <c r="I175" s="13" t="s">
        <v>2111</v>
      </c>
      <c r="J175">
        <v>0</v>
      </c>
      <c r="K175" s="53">
        <f t="shared" si="7"/>
        <v>1853</v>
      </c>
      <c r="L175" t="s">
        <v>2143</v>
      </c>
      <c r="M175" t="s">
        <v>183</v>
      </c>
      <c r="N175" t="s">
        <v>183</v>
      </c>
      <c r="O175" t="s">
        <v>183</v>
      </c>
      <c r="P175" s="52" t="s">
        <v>1301</v>
      </c>
    </row>
    <row r="176" spans="1:16" x14ac:dyDescent="0.2">
      <c r="A176">
        <v>211</v>
      </c>
      <c r="B176" t="s">
        <v>43</v>
      </c>
      <c r="C176" t="s">
        <v>635</v>
      </c>
      <c r="D176" t="s">
        <v>1301</v>
      </c>
      <c r="E176" t="s">
        <v>1425</v>
      </c>
      <c r="F176" s="32">
        <v>1853</v>
      </c>
      <c r="G176" s="33" t="s">
        <v>1076</v>
      </c>
      <c r="H176" s="32">
        <v>26</v>
      </c>
      <c r="I176" s="13">
        <v>1</v>
      </c>
      <c r="J176">
        <f t="shared" si="6"/>
        <v>1</v>
      </c>
      <c r="K176" s="53">
        <f t="shared" si="7"/>
        <v>1852</v>
      </c>
      <c r="L176" t="s">
        <v>2143</v>
      </c>
      <c r="M176" t="s">
        <v>183</v>
      </c>
      <c r="N176" t="s">
        <v>183</v>
      </c>
      <c r="O176" t="s">
        <v>183</v>
      </c>
      <c r="P176" s="52" t="s">
        <v>1301</v>
      </c>
    </row>
    <row r="177" spans="1:16" x14ac:dyDescent="0.2">
      <c r="A177">
        <v>212</v>
      </c>
      <c r="B177" t="s">
        <v>43</v>
      </c>
      <c r="C177" t="s">
        <v>60</v>
      </c>
      <c r="D177" t="s">
        <v>1301</v>
      </c>
      <c r="E177" t="s">
        <v>1425</v>
      </c>
      <c r="F177" s="32">
        <v>1853</v>
      </c>
      <c r="G177" s="33" t="s">
        <v>1987</v>
      </c>
      <c r="H177" s="32">
        <v>1</v>
      </c>
      <c r="I177" s="13">
        <v>8</v>
      </c>
      <c r="J177">
        <f t="shared" si="6"/>
        <v>8</v>
      </c>
      <c r="K177" s="53">
        <f t="shared" si="7"/>
        <v>1845</v>
      </c>
      <c r="L177" t="s">
        <v>2143</v>
      </c>
      <c r="M177" t="s">
        <v>183</v>
      </c>
      <c r="N177" t="s">
        <v>183</v>
      </c>
      <c r="O177" t="s">
        <v>183</v>
      </c>
      <c r="P177" s="52" t="s">
        <v>1301</v>
      </c>
    </row>
    <row r="178" spans="1:16" x14ac:dyDescent="0.2">
      <c r="A178">
        <v>213</v>
      </c>
      <c r="B178" t="s">
        <v>100</v>
      </c>
      <c r="C178" t="s">
        <v>46</v>
      </c>
      <c r="D178" t="s">
        <v>1301</v>
      </c>
      <c r="E178" t="s">
        <v>1425</v>
      </c>
      <c r="F178" s="32">
        <v>1853</v>
      </c>
      <c r="G178" s="33" t="s">
        <v>2058</v>
      </c>
      <c r="H178" s="32">
        <v>10</v>
      </c>
      <c r="I178" s="13">
        <v>47</v>
      </c>
      <c r="J178">
        <f t="shared" si="6"/>
        <v>47</v>
      </c>
      <c r="K178" s="53">
        <f t="shared" si="7"/>
        <v>1806</v>
      </c>
      <c r="L178" t="s">
        <v>2143</v>
      </c>
      <c r="M178" t="s">
        <v>183</v>
      </c>
      <c r="N178" t="s">
        <v>183</v>
      </c>
      <c r="O178" t="s">
        <v>183</v>
      </c>
      <c r="P178" s="52" t="s">
        <v>1301</v>
      </c>
    </row>
    <row r="179" spans="1:16" x14ac:dyDescent="0.2">
      <c r="A179">
        <v>214</v>
      </c>
      <c r="B179" t="s">
        <v>72</v>
      </c>
      <c r="C179" t="s">
        <v>73</v>
      </c>
      <c r="D179" t="s">
        <v>1301</v>
      </c>
      <c r="E179" t="s">
        <v>1425</v>
      </c>
      <c r="F179" s="32">
        <v>1853</v>
      </c>
      <c r="G179" s="33" t="s">
        <v>2058</v>
      </c>
      <c r="H179" s="32">
        <v>31</v>
      </c>
      <c r="I179" s="13">
        <v>60</v>
      </c>
      <c r="J179">
        <f t="shared" si="6"/>
        <v>60</v>
      </c>
      <c r="K179" s="53">
        <f t="shared" si="7"/>
        <v>1793</v>
      </c>
      <c r="L179" t="s">
        <v>2143</v>
      </c>
      <c r="M179" t="s">
        <v>183</v>
      </c>
      <c r="N179" t="s">
        <v>183</v>
      </c>
      <c r="O179" t="s">
        <v>183</v>
      </c>
      <c r="P179" s="52" t="s">
        <v>1301</v>
      </c>
    </row>
    <row r="180" spans="1:16" x14ac:dyDescent="0.2">
      <c r="A180">
        <v>217</v>
      </c>
      <c r="B180" t="s">
        <v>85</v>
      </c>
      <c r="C180" t="s">
        <v>169</v>
      </c>
      <c r="D180" t="s">
        <v>1301</v>
      </c>
      <c r="E180" t="s">
        <v>1425</v>
      </c>
      <c r="F180" s="32">
        <v>1854</v>
      </c>
      <c r="G180" s="33" t="s">
        <v>2072</v>
      </c>
      <c r="H180" s="32">
        <v>19</v>
      </c>
      <c r="I180" s="13">
        <v>30</v>
      </c>
      <c r="J180">
        <f t="shared" si="6"/>
        <v>30</v>
      </c>
      <c r="K180" s="53">
        <f t="shared" si="7"/>
        <v>1824</v>
      </c>
      <c r="L180" t="s">
        <v>2143</v>
      </c>
      <c r="M180" t="s">
        <v>183</v>
      </c>
      <c r="N180" t="s">
        <v>183</v>
      </c>
      <c r="O180" t="s">
        <v>183</v>
      </c>
      <c r="P180" s="52" t="s">
        <v>1301</v>
      </c>
    </row>
    <row r="181" spans="1:16" x14ac:dyDescent="0.2">
      <c r="A181">
        <v>218</v>
      </c>
      <c r="B181" t="s">
        <v>114</v>
      </c>
      <c r="C181" t="s">
        <v>430</v>
      </c>
      <c r="D181" s="13" t="s">
        <v>2111</v>
      </c>
      <c r="E181" t="s">
        <v>1425</v>
      </c>
      <c r="F181" s="32">
        <v>1854</v>
      </c>
      <c r="G181" s="33" t="s">
        <v>2047</v>
      </c>
      <c r="H181" s="32">
        <v>25</v>
      </c>
      <c r="I181" s="13" t="s">
        <v>2111</v>
      </c>
      <c r="J181">
        <v>0</v>
      </c>
      <c r="K181" s="53">
        <f t="shared" si="7"/>
        <v>1854</v>
      </c>
      <c r="L181" t="s">
        <v>2143</v>
      </c>
      <c r="M181" t="s">
        <v>183</v>
      </c>
      <c r="N181" t="s">
        <v>183</v>
      </c>
      <c r="O181" t="s">
        <v>183</v>
      </c>
      <c r="P181" s="52" t="s">
        <v>1301</v>
      </c>
    </row>
    <row r="182" spans="1:16" x14ac:dyDescent="0.2">
      <c r="A182">
        <v>219</v>
      </c>
      <c r="B182" t="s">
        <v>53</v>
      </c>
      <c r="C182" t="s">
        <v>50</v>
      </c>
      <c r="D182" t="s">
        <v>1301</v>
      </c>
      <c r="E182" t="s">
        <v>1425</v>
      </c>
      <c r="F182" s="32">
        <v>1854</v>
      </c>
      <c r="G182" s="33" t="s">
        <v>2054</v>
      </c>
      <c r="H182" s="32">
        <v>9</v>
      </c>
      <c r="I182" s="13">
        <v>65</v>
      </c>
      <c r="J182">
        <f t="shared" si="6"/>
        <v>65</v>
      </c>
      <c r="K182" s="53">
        <f t="shared" si="7"/>
        <v>1789</v>
      </c>
      <c r="L182" t="s">
        <v>2143</v>
      </c>
      <c r="M182" t="s">
        <v>183</v>
      </c>
      <c r="N182" t="s">
        <v>183</v>
      </c>
      <c r="O182" t="s">
        <v>183</v>
      </c>
      <c r="P182" s="52" t="s">
        <v>1301</v>
      </c>
    </row>
    <row r="183" spans="1:16" x14ac:dyDescent="0.2">
      <c r="A183">
        <v>220</v>
      </c>
      <c r="B183" t="s">
        <v>195</v>
      </c>
      <c r="C183" t="s">
        <v>391</v>
      </c>
      <c r="D183" s="13" t="s">
        <v>2111</v>
      </c>
      <c r="E183" t="s">
        <v>1425</v>
      </c>
      <c r="F183" s="32">
        <v>1854</v>
      </c>
      <c r="G183" s="33" t="s">
        <v>1987</v>
      </c>
      <c r="H183" s="32">
        <v>11</v>
      </c>
      <c r="I183" s="13" t="s">
        <v>2111</v>
      </c>
      <c r="J183">
        <v>0</v>
      </c>
      <c r="K183" s="53">
        <f t="shared" si="7"/>
        <v>1854</v>
      </c>
      <c r="L183" t="s">
        <v>2143</v>
      </c>
      <c r="M183" t="s">
        <v>183</v>
      </c>
      <c r="N183" t="s">
        <v>183</v>
      </c>
      <c r="O183" t="s">
        <v>183</v>
      </c>
      <c r="P183" s="52" t="s">
        <v>1301</v>
      </c>
    </row>
    <row r="184" spans="1:16" x14ac:dyDescent="0.2">
      <c r="A184">
        <v>221</v>
      </c>
      <c r="B184" s="8" t="s">
        <v>2160</v>
      </c>
      <c r="C184" t="s">
        <v>46</v>
      </c>
      <c r="D184" t="s">
        <v>1301</v>
      </c>
      <c r="E184" t="s">
        <v>1425</v>
      </c>
      <c r="F184" s="32">
        <v>1854</v>
      </c>
      <c r="G184" s="33" t="s">
        <v>1987</v>
      </c>
      <c r="H184" s="32">
        <v>29</v>
      </c>
      <c r="I184" s="13">
        <v>58</v>
      </c>
      <c r="J184">
        <f t="shared" si="6"/>
        <v>58</v>
      </c>
      <c r="K184" s="53">
        <f t="shared" si="7"/>
        <v>1796</v>
      </c>
      <c r="L184" t="s">
        <v>2143</v>
      </c>
      <c r="M184" t="s">
        <v>183</v>
      </c>
      <c r="N184" t="s">
        <v>183</v>
      </c>
      <c r="O184" t="s">
        <v>183</v>
      </c>
      <c r="P184" s="52" t="s">
        <v>1301</v>
      </c>
    </row>
    <row r="185" spans="1:16" x14ac:dyDescent="0.2">
      <c r="A185">
        <v>222</v>
      </c>
      <c r="B185" t="s">
        <v>45</v>
      </c>
      <c r="C185" t="s">
        <v>816</v>
      </c>
      <c r="D185" t="s">
        <v>1301</v>
      </c>
      <c r="E185" t="s">
        <v>1425</v>
      </c>
      <c r="F185" s="32">
        <v>1854</v>
      </c>
      <c r="G185" s="33" t="s">
        <v>2071</v>
      </c>
      <c r="H185" s="32">
        <v>15</v>
      </c>
      <c r="I185" s="13">
        <v>90</v>
      </c>
      <c r="J185">
        <f t="shared" si="6"/>
        <v>90</v>
      </c>
      <c r="K185" s="53">
        <f t="shared" si="7"/>
        <v>1764</v>
      </c>
      <c r="L185" t="s">
        <v>2143</v>
      </c>
      <c r="M185" t="s">
        <v>183</v>
      </c>
      <c r="N185" t="s">
        <v>183</v>
      </c>
      <c r="O185" t="s">
        <v>183</v>
      </c>
      <c r="P185" s="52" t="s">
        <v>1301</v>
      </c>
    </row>
    <row r="186" spans="1:16" x14ac:dyDescent="0.2">
      <c r="A186">
        <v>225</v>
      </c>
      <c r="B186" t="s">
        <v>56</v>
      </c>
      <c r="C186" t="s">
        <v>44</v>
      </c>
      <c r="D186" t="s">
        <v>1301</v>
      </c>
      <c r="E186" t="s">
        <v>2161</v>
      </c>
      <c r="F186" s="32">
        <v>1855</v>
      </c>
      <c r="G186" s="33" t="s">
        <v>2072</v>
      </c>
      <c r="H186" s="32">
        <v>1</v>
      </c>
      <c r="I186" s="13">
        <v>19</v>
      </c>
      <c r="J186">
        <f t="shared" si="6"/>
        <v>19</v>
      </c>
      <c r="K186" s="53">
        <f t="shared" si="7"/>
        <v>1835</v>
      </c>
      <c r="L186" t="s">
        <v>2143</v>
      </c>
      <c r="M186" t="s">
        <v>183</v>
      </c>
      <c r="N186" t="s">
        <v>183</v>
      </c>
      <c r="O186" t="s">
        <v>183</v>
      </c>
      <c r="P186" s="52" t="s">
        <v>1301</v>
      </c>
    </row>
    <row r="187" spans="1:16" x14ac:dyDescent="0.2">
      <c r="A187">
        <v>226</v>
      </c>
      <c r="B187" t="s">
        <v>107</v>
      </c>
      <c r="C187" t="s">
        <v>123</v>
      </c>
      <c r="D187" t="s">
        <v>1301</v>
      </c>
      <c r="E187" t="s">
        <v>1425</v>
      </c>
      <c r="F187" s="32">
        <v>1855</v>
      </c>
      <c r="G187" s="33" t="s">
        <v>2072</v>
      </c>
      <c r="H187" s="32">
        <v>26</v>
      </c>
      <c r="I187" s="13">
        <v>71</v>
      </c>
      <c r="J187">
        <f t="shared" si="6"/>
        <v>71</v>
      </c>
      <c r="K187" s="53">
        <f t="shared" si="7"/>
        <v>1784</v>
      </c>
      <c r="L187" t="s">
        <v>2143</v>
      </c>
      <c r="M187" t="s">
        <v>183</v>
      </c>
      <c r="N187" t="s">
        <v>183</v>
      </c>
      <c r="O187" t="s">
        <v>183</v>
      </c>
      <c r="P187" s="52" t="s">
        <v>1301</v>
      </c>
    </row>
    <row r="188" spans="1:16" x14ac:dyDescent="0.2">
      <c r="A188">
        <v>227</v>
      </c>
      <c r="B188" t="s">
        <v>61</v>
      </c>
      <c r="C188" t="s">
        <v>2162</v>
      </c>
      <c r="D188" t="s">
        <v>1301</v>
      </c>
      <c r="E188" t="s">
        <v>1425</v>
      </c>
      <c r="F188" s="32">
        <v>1855</v>
      </c>
      <c r="G188" s="33" t="s">
        <v>2050</v>
      </c>
      <c r="H188" s="32">
        <v>30</v>
      </c>
      <c r="I188" s="13">
        <v>31</v>
      </c>
      <c r="J188">
        <v>81</v>
      </c>
      <c r="K188" s="53">
        <f t="shared" si="7"/>
        <v>1774</v>
      </c>
      <c r="L188" t="s">
        <v>2143</v>
      </c>
      <c r="M188" t="s">
        <v>183</v>
      </c>
      <c r="N188" t="s">
        <v>183</v>
      </c>
      <c r="O188" t="s">
        <v>183</v>
      </c>
      <c r="P188" s="52" t="s">
        <v>1301</v>
      </c>
    </row>
    <row r="189" spans="1:16" x14ac:dyDescent="0.2">
      <c r="A189">
        <v>228</v>
      </c>
      <c r="B189" t="s">
        <v>81</v>
      </c>
      <c r="C189" t="s">
        <v>60</v>
      </c>
      <c r="D189" t="s">
        <v>1301</v>
      </c>
      <c r="E189" t="s">
        <v>2163</v>
      </c>
      <c r="F189" s="32">
        <v>1855</v>
      </c>
      <c r="G189" s="33" t="s">
        <v>1076</v>
      </c>
      <c r="H189" s="32">
        <v>8</v>
      </c>
      <c r="I189" s="13">
        <v>14</v>
      </c>
      <c r="J189">
        <f t="shared" si="6"/>
        <v>14</v>
      </c>
      <c r="K189" s="53">
        <f t="shared" si="7"/>
        <v>1841</v>
      </c>
      <c r="L189" t="s">
        <v>2143</v>
      </c>
      <c r="M189" t="s">
        <v>183</v>
      </c>
      <c r="N189" t="s">
        <v>183</v>
      </c>
      <c r="O189" t="s">
        <v>183</v>
      </c>
      <c r="P189" s="52" t="s">
        <v>1301</v>
      </c>
    </row>
    <row r="190" spans="1:16" x14ac:dyDescent="0.2">
      <c r="A190">
        <v>229</v>
      </c>
      <c r="B190" t="s">
        <v>43</v>
      </c>
      <c r="C190" t="s">
        <v>44</v>
      </c>
      <c r="D190" t="s">
        <v>1301</v>
      </c>
      <c r="E190" t="s">
        <v>1425</v>
      </c>
      <c r="F190" s="32">
        <v>1855</v>
      </c>
      <c r="G190" s="33" t="s">
        <v>1076</v>
      </c>
      <c r="H190" s="32">
        <v>10</v>
      </c>
      <c r="I190" s="13">
        <v>55</v>
      </c>
      <c r="J190">
        <f t="shared" si="6"/>
        <v>55</v>
      </c>
      <c r="K190" s="53">
        <f t="shared" si="7"/>
        <v>1800</v>
      </c>
      <c r="L190" t="s">
        <v>2143</v>
      </c>
      <c r="M190" t="s">
        <v>183</v>
      </c>
      <c r="N190" t="s">
        <v>183</v>
      </c>
      <c r="O190" t="s">
        <v>183</v>
      </c>
      <c r="P190" s="52" t="s">
        <v>1301</v>
      </c>
    </row>
    <row r="191" spans="1:16" x14ac:dyDescent="0.2">
      <c r="A191">
        <v>230</v>
      </c>
      <c r="B191" t="s">
        <v>2114</v>
      </c>
      <c r="C191" t="s">
        <v>111</v>
      </c>
      <c r="D191" t="s">
        <v>1301</v>
      </c>
      <c r="E191" t="s">
        <v>2164</v>
      </c>
      <c r="F191" s="32">
        <v>1855</v>
      </c>
      <c r="G191" s="33" t="s">
        <v>2052</v>
      </c>
      <c r="H191" s="32">
        <v>9</v>
      </c>
      <c r="I191" s="13">
        <v>23</v>
      </c>
      <c r="J191">
        <f t="shared" si="6"/>
        <v>23</v>
      </c>
      <c r="K191" s="53">
        <f t="shared" si="7"/>
        <v>1832</v>
      </c>
      <c r="L191" t="s">
        <v>2165</v>
      </c>
      <c r="M191" t="s">
        <v>183</v>
      </c>
      <c r="N191" t="s">
        <v>183</v>
      </c>
      <c r="O191" t="s">
        <v>183</v>
      </c>
      <c r="P191" s="52" t="s">
        <v>1301</v>
      </c>
    </row>
    <row r="192" spans="1:16" x14ac:dyDescent="0.2">
      <c r="A192">
        <v>233</v>
      </c>
      <c r="B192" t="s">
        <v>48</v>
      </c>
      <c r="C192" t="s">
        <v>46</v>
      </c>
      <c r="D192" t="s">
        <v>1301</v>
      </c>
      <c r="E192" t="s">
        <v>1425</v>
      </c>
      <c r="F192" s="32">
        <v>1856</v>
      </c>
      <c r="G192" s="33" t="s">
        <v>2050</v>
      </c>
      <c r="H192" s="32">
        <v>22</v>
      </c>
      <c r="I192" s="13">
        <v>19</v>
      </c>
      <c r="J192">
        <f t="shared" si="6"/>
        <v>19</v>
      </c>
      <c r="K192" s="53">
        <f t="shared" si="7"/>
        <v>1837</v>
      </c>
      <c r="L192" t="s">
        <v>2143</v>
      </c>
      <c r="M192" t="s">
        <v>183</v>
      </c>
      <c r="N192" t="s">
        <v>183</v>
      </c>
      <c r="O192" t="s">
        <v>183</v>
      </c>
      <c r="P192" s="52" t="s">
        <v>1301</v>
      </c>
    </row>
    <row r="193" spans="1:16" x14ac:dyDescent="0.2">
      <c r="A193">
        <v>234</v>
      </c>
      <c r="B193" t="s">
        <v>650</v>
      </c>
      <c r="C193" t="s">
        <v>44</v>
      </c>
      <c r="D193" t="s">
        <v>1301</v>
      </c>
      <c r="E193" t="s">
        <v>1425</v>
      </c>
      <c r="F193" s="32">
        <v>1856</v>
      </c>
      <c r="G193" s="33" t="s">
        <v>2103</v>
      </c>
      <c r="H193" s="32">
        <v>25</v>
      </c>
      <c r="I193" s="13">
        <v>1</v>
      </c>
      <c r="J193">
        <f t="shared" si="6"/>
        <v>1</v>
      </c>
      <c r="K193" s="53">
        <f t="shared" si="7"/>
        <v>1855</v>
      </c>
      <c r="L193" t="s">
        <v>2143</v>
      </c>
      <c r="M193" t="s">
        <v>183</v>
      </c>
      <c r="N193" t="s">
        <v>183</v>
      </c>
      <c r="O193" t="s">
        <v>183</v>
      </c>
      <c r="P193" s="52" t="s">
        <v>1301</v>
      </c>
    </row>
    <row r="194" spans="1:16" x14ac:dyDescent="0.2">
      <c r="A194">
        <v>235</v>
      </c>
      <c r="B194" t="s">
        <v>107</v>
      </c>
      <c r="C194" t="s">
        <v>50</v>
      </c>
      <c r="D194" t="s">
        <v>1301</v>
      </c>
      <c r="E194" t="s">
        <v>1425</v>
      </c>
      <c r="F194" s="32">
        <v>1856</v>
      </c>
      <c r="G194" s="33" t="s">
        <v>2071</v>
      </c>
      <c r="H194" s="32">
        <v>18</v>
      </c>
      <c r="I194" s="13">
        <v>65</v>
      </c>
      <c r="J194">
        <f t="shared" si="6"/>
        <v>65</v>
      </c>
      <c r="K194" s="53">
        <f t="shared" si="7"/>
        <v>1791</v>
      </c>
      <c r="L194" t="s">
        <v>2143</v>
      </c>
      <c r="M194" t="s">
        <v>183</v>
      </c>
      <c r="N194" t="s">
        <v>183</v>
      </c>
      <c r="O194" t="s">
        <v>183</v>
      </c>
      <c r="P194" s="52" t="s">
        <v>1301</v>
      </c>
    </row>
    <row r="195" spans="1:16" x14ac:dyDescent="0.2">
      <c r="A195">
        <v>236</v>
      </c>
      <c r="B195" t="s">
        <v>156</v>
      </c>
      <c r="C195" t="s">
        <v>111</v>
      </c>
      <c r="D195" t="s">
        <v>1301</v>
      </c>
      <c r="E195" t="s">
        <v>1425</v>
      </c>
      <c r="F195" s="32">
        <v>1856</v>
      </c>
      <c r="G195" s="33" t="s">
        <v>2053</v>
      </c>
      <c r="H195" s="32">
        <v>19</v>
      </c>
      <c r="I195" s="13">
        <v>80</v>
      </c>
      <c r="J195">
        <f t="shared" ref="J195:J258" si="8">I195</f>
        <v>80</v>
      </c>
      <c r="K195" s="53">
        <f t="shared" si="7"/>
        <v>1776</v>
      </c>
      <c r="L195" t="s">
        <v>2143</v>
      </c>
      <c r="M195" t="s">
        <v>183</v>
      </c>
      <c r="N195" t="s">
        <v>183</v>
      </c>
      <c r="O195" t="s">
        <v>183</v>
      </c>
      <c r="P195" s="52" t="s">
        <v>1301</v>
      </c>
    </row>
    <row r="196" spans="1:16" x14ac:dyDescent="0.2">
      <c r="A196">
        <v>237</v>
      </c>
      <c r="B196" t="s">
        <v>41</v>
      </c>
      <c r="C196" t="s">
        <v>2676</v>
      </c>
      <c r="D196" t="s">
        <v>1301</v>
      </c>
      <c r="E196" t="s">
        <v>1425</v>
      </c>
      <c r="F196" s="32">
        <v>1856</v>
      </c>
      <c r="G196" s="33" t="s">
        <v>2058</v>
      </c>
      <c r="H196" s="32">
        <v>8</v>
      </c>
      <c r="I196" s="13">
        <v>4</v>
      </c>
      <c r="J196">
        <f t="shared" si="8"/>
        <v>4</v>
      </c>
      <c r="K196" s="53">
        <f t="shared" si="7"/>
        <v>1852</v>
      </c>
      <c r="L196" t="s">
        <v>2166</v>
      </c>
      <c r="M196" t="s">
        <v>183</v>
      </c>
      <c r="N196" t="s">
        <v>183</v>
      </c>
      <c r="O196" t="s">
        <v>183</v>
      </c>
      <c r="P196" s="52" t="s">
        <v>1301</v>
      </c>
    </row>
    <row r="197" spans="1:16" x14ac:dyDescent="0.2">
      <c r="A197">
        <v>238</v>
      </c>
      <c r="B197" t="s">
        <v>84</v>
      </c>
      <c r="C197" t="s">
        <v>46</v>
      </c>
      <c r="D197" t="s">
        <v>1301</v>
      </c>
      <c r="E197" t="s">
        <v>1425</v>
      </c>
      <c r="F197" s="32">
        <v>1857</v>
      </c>
      <c r="G197" s="33" t="s">
        <v>2061</v>
      </c>
      <c r="H197" s="32">
        <v>7</v>
      </c>
      <c r="I197" s="13">
        <v>72</v>
      </c>
      <c r="J197">
        <f t="shared" si="8"/>
        <v>72</v>
      </c>
      <c r="K197" s="53">
        <f t="shared" si="7"/>
        <v>1785</v>
      </c>
      <c r="L197" t="s">
        <v>2166</v>
      </c>
      <c r="M197" t="s">
        <v>183</v>
      </c>
      <c r="N197" t="s">
        <v>183</v>
      </c>
      <c r="O197" t="s">
        <v>183</v>
      </c>
      <c r="P197" s="52" t="s">
        <v>1301</v>
      </c>
    </row>
    <row r="198" spans="1:16" x14ac:dyDescent="0.2">
      <c r="A198">
        <v>239</v>
      </c>
      <c r="B198" t="s">
        <v>76</v>
      </c>
      <c r="C198" t="s">
        <v>71</v>
      </c>
      <c r="D198" s="13" t="s">
        <v>2111</v>
      </c>
      <c r="E198" t="s">
        <v>1425</v>
      </c>
      <c r="F198" s="32">
        <v>1857</v>
      </c>
      <c r="G198" s="33" t="s">
        <v>2071</v>
      </c>
      <c r="H198" s="32">
        <v>14</v>
      </c>
      <c r="I198" s="13" t="s">
        <v>2111</v>
      </c>
      <c r="J198">
        <v>0</v>
      </c>
      <c r="K198" s="53">
        <f t="shared" si="7"/>
        <v>1857</v>
      </c>
      <c r="L198" t="s">
        <v>2166</v>
      </c>
      <c r="M198" t="s">
        <v>183</v>
      </c>
      <c r="N198" t="s">
        <v>183</v>
      </c>
      <c r="O198" t="s">
        <v>183</v>
      </c>
      <c r="P198" s="52" t="s">
        <v>1301</v>
      </c>
    </row>
    <row r="199" spans="1:16" x14ac:dyDescent="0.2">
      <c r="A199">
        <v>240</v>
      </c>
      <c r="B199" t="s">
        <v>108</v>
      </c>
      <c r="C199" t="s">
        <v>60</v>
      </c>
      <c r="D199" s="13" t="s">
        <v>2111</v>
      </c>
      <c r="E199" t="s">
        <v>1425</v>
      </c>
      <c r="F199" s="32">
        <v>1857</v>
      </c>
      <c r="G199" s="33" t="s">
        <v>2071</v>
      </c>
      <c r="H199" s="32">
        <v>22</v>
      </c>
      <c r="I199" s="13" t="s">
        <v>2111</v>
      </c>
      <c r="J199">
        <v>0</v>
      </c>
      <c r="K199" s="53">
        <f t="shared" si="7"/>
        <v>1857</v>
      </c>
      <c r="L199" t="s">
        <v>2167</v>
      </c>
      <c r="M199" t="s">
        <v>183</v>
      </c>
      <c r="N199" t="s">
        <v>183</v>
      </c>
      <c r="O199" t="s">
        <v>183</v>
      </c>
      <c r="P199" s="52" t="s">
        <v>1301</v>
      </c>
    </row>
    <row r="200" spans="1:16" x14ac:dyDescent="0.2">
      <c r="A200">
        <v>241</v>
      </c>
      <c r="B200" t="s">
        <v>72</v>
      </c>
      <c r="C200" t="s">
        <v>1645</v>
      </c>
      <c r="D200" t="s">
        <v>1301</v>
      </c>
      <c r="E200" t="s">
        <v>1425</v>
      </c>
      <c r="F200" s="32">
        <v>1857</v>
      </c>
      <c r="G200" s="33" t="s">
        <v>2058</v>
      </c>
      <c r="H200" s="32">
        <v>17</v>
      </c>
      <c r="I200" s="13">
        <v>14</v>
      </c>
      <c r="J200">
        <f t="shared" si="8"/>
        <v>14</v>
      </c>
      <c r="K200" s="53">
        <f t="shared" si="7"/>
        <v>1843</v>
      </c>
      <c r="L200" t="s">
        <v>2143</v>
      </c>
      <c r="M200" t="s">
        <v>183</v>
      </c>
      <c r="N200" t="s">
        <v>183</v>
      </c>
      <c r="O200" t="s">
        <v>183</v>
      </c>
      <c r="P200" s="52" t="s">
        <v>1301</v>
      </c>
    </row>
    <row r="201" spans="1:16" x14ac:dyDescent="0.2">
      <c r="A201">
        <v>242</v>
      </c>
      <c r="B201" t="s">
        <v>108</v>
      </c>
      <c r="C201" t="s">
        <v>46</v>
      </c>
      <c r="D201" t="s">
        <v>1301</v>
      </c>
      <c r="E201" t="s">
        <v>1425</v>
      </c>
      <c r="F201" s="32">
        <v>1858</v>
      </c>
      <c r="G201" s="33" t="s">
        <v>2050</v>
      </c>
      <c r="H201" s="32">
        <v>25</v>
      </c>
      <c r="I201" s="13">
        <v>45</v>
      </c>
      <c r="J201">
        <f t="shared" si="8"/>
        <v>45</v>
      </c>
      <c r="K201" s="53">
        <f t="shared" si="7"/>
        <v>1813</v>
      </c>
      <c r="L201" t="s">
        <v>2166</v>
      </c>
      <c r="M201" t="s">
        <v>183</v>
      </c>
      <c r="N201" t="s">
        <v>183</v>
      </c>
      <c r="O201" t="s">
        <v>183</v>
      </c>
      <c r="P201" s="52" t="s">
        <v>1301</v>
      </c>
    </row>
    <row r="202" spans="1:16" x14ac:dyDescent="0.2">
      <c r="A202">
        <v>243</v>
      </c>
      <c r="B202" t="s">
        <v>2168</v>
      </c>
      <c r="C202" t="s">
        <v>71</v>
      </c>
      <c r="D202" t="s">
        <v>1301</v>
      </c>
      <c r="E202" t="s">
        <v>1425</v>
      </c>
      <c r="F202" s="32">
        <v>1858</v>
      </c>
      <c r="G202" s="33" t="s">
        <v>1076</v>
      </c>
      <c r="H202" s="32">
        <v>28</v>
      </c>
      <c r="I202" s="13">
        <v>60</v>
      </c>
      <c r="J202">
        <f t="shared" si="8"/>
        <v>60</v>
      </c>
      <c r="K202" s="53">
        <f t="shared" si="7"/>
        <v>1798</v>
      </c>
      <c r="L202" t="s">
        <v>2166</v>
      </c>
      <c r="M202" t="s">
        <v>183</v>
      </c>
      <c r="N202" t="s">
        <v>183</v>
      </c>
      <c r="O202" t="s">
        <v>183</v>
      </c>
      <c r="P202" s="52" t="s">
        <v>1301</v>
      </c>
    </row>
    <row r="203" spans="1:16" x14ac:dyDescent="0.2">
      <c r="A203">
        <v>244</v>
      </c>
      <c r="B203" t="s">
        <v>112</v>
      </c>
      <c r="C203" t="s">
        <v>46</v>
      </c>
      <c r="D203" t="s">
        <v>1301</v>
      </c>
      <c r="E203" t="s">
        <v>1425</v>
      </c>
      <c r="F203" s="32">
        <v>1858</v>
      </c>
      <c r="G203" s="33" t="s">
        <v>1076</v>
      </c>
      <c r="H203" s="32">
        <v>30</v>
      </c>
      <c r="I203" s="13">
        <v>36</v>
      </c>
      <c r="J203">
        <f t="shared" si="8"/>
        <v>36</v>
      </c>
      <c r="K203" s="53">
        <f t="shared" si="7"/>
        <v>1822</v>
      </c>
      <c r="L203" t="s">
        <v>2166</v>
      </c>
      <c r="M203" t="s">
        <v>183</v>
      </c>
      <c r="N203" t="s">
        <v>183</v>
      </c>
      <c r="O203" t="s">
        <v>183</v>
      </c>
      <c r="P203" s="52" t="s">
        <v>1301</v>
      </c>
    </row>
    <row r="204" spans="1:16" x14ac:dyDescent="0.2">
      <c r="A204">
        <v>245</v>
      </c>
      <c r="B204" t="s">
        <v>49</v>
      </c>
      <c r="C204" t="s">
        <v>2169</v>
      </c>
      <c r="D204" t="s">
        <v>1301</v>
      </c>
      <c r="E204" t="s">
        <v>1425</v>
      </c>
      <c r="F204" s="32">
        <v>1859</v>
      </c>
      <c r="G204" s="33" t="s">
        <v>2050</v>
      </c>
      <c r="H204" s="32">
        <v>17</v>
      </c>
      <c r="I204" s="13">
        <v>92</v>
      </c>
      <c r="J204">
        <f t="shared" si="8"/>
        <v>92</v>
      </c>
      <c r="K204" s="53">
        <f t="shared" si="7"/>
        <v>1767</v>
      </c>
      <c r="L204" t="s">
        <v>2143</v>
      </c>
      <c r="M204" t="s">
        <v>183</v>
      </c>
      <c r="N204" t="s">
        <v>183</v>
      </c>
      <c r="O204" t="s">
        <v>183</v>
      </c>
      <c r="P204" s="52" t="s">
        <v>1301</v>
      </c>
    </row>
    <row r="205" spans="1:16" x14ac:dyDescent="0.2">
      <c r="A205">
        <v>246</v>
      </c>
      <c r="B205" t="s">
        <v>68</v>
      </c>
      <c r="C205" t="s">
        <v>335</v>
      </c>
      <c r="D205" t="s">
        <v>1301</v>
      </c>
      <c r="E205" t="s">
        <v>1425</v>
      </c>
      <c r="F205" s="32">
        <v>1859</v>
      </c>
      <c r="G205" s="33" t="s">
        <v>1987</v>
      </c>
      <c r="H205" s="32">
        <v>15</v>
      </c>
      <c r="I205" s="13">
        <v>10</v>
      </c>
      <c r="J205">
        <f t="shared" si="8"/>
        <v>10</v>
      </c>
      <c r="K205" s="53">
        <f t="shared" si="7"/>
        <v>1849</v>
      </c>
      <c r="L205" t="s">
        <v>2143</v>
      </c>
      <c r="M205" t="s">
        <v>183</v>
      </c>
      <c r="N205" t="s">
        <v>183</v>
      </c>
      <c r="O205" t="s">
        <v>183</v>
      </c>
      <c r="P205" s="52" t="s">
        <v>1301</v>
      </c>
    </row>
    <row r="206" spans="1:16" x14ac:dyDescent="0.2">
      <c r="A206">
        <v>247</v>
      </c>
      <c r="B206" t="s">
        <v>161</v>
      </c>
      <c r="C206" t="s">
        <v>57</v>
      </c>
      <c r="D206" t="s">
        <v>1301</v>
      </c>
      <c r="E206" t="s">
        <v>1425</v>
      </c>
      <c r="F206" s="32">
        <v>1859</v>
      </c>
      <c r="G206" s="33" t="s">
        <v>2058</v>
      </c>
      <c r="H206" s="32">
        <v>1</v>
      </c>
      <c r="I206" s="13">
        <v>74</v>
      </c>
      <c r="J206">
        <f t="shared" si="8"/>
        <v>74</v>
      </c>
      <c r="K206" s="53">
        <f t="shared" si="7"/>
        <v>1785</v>
      </c>
      <c r="L206" t="s">
        <v>2143</v>
      </c>
      <c r="M206" t="s">
        <v>183</v>
      </c>
      <c r="N206" t="s">
        <v>183</v>
      </c>
      <c r="O206" t="s">
        <v>183</v>
      </c>
      <c r="P206" s="52" t="s">
        <v>1301</v>
      </c>
    </row>
    <row r="207" spans="1:16" x14ac:dyDescent="0.2">
      <c r="A207">
        <v>248</v>
      </c>
      <c r="B207" t="s">
        <v>2170</v>
      </c>
      <c r="C207" t="s">
        <v>169</v>
      </c>
      <c r="D207" s="13" t="s">
        <v>2111</v>
      </c>
      <c r="E207" t="s">
        <v>1425</v>
      </c>
      <c r="F207" s="32">
        <v>1859</v>
      </c>
      <c r="G207" s="33" t="s">
        <v>2058</v>
      </c>
      <c r="H207" s="32">
        <v>14</v>
      </c>
      <c r="I207" s="13" t="s">
        <v>2111</v>
      </c>
      <c r="J207">
        <v>0</v>
      </c>
      <c r="K207" s="53">
        <f t="shared" si="7"/>
        <v>1859</v>
      </c>
      <c r="L207" t="s">
        <v>2143</v>
      </c>
      <c r="M207" t="s">
        <v>183</v>
      </c>
      <c r="N207" t="s">
        <v>183</v>
      </c>
      <c r="O207" t="s">
        <v>183</v>
      </c>
      <c r="P207" s="52" t="s">
        <v>1301</v>
      </c>
    </row>
    <row r="208" spans="1:16" x14ac:dyDescent="0.2">
      <c r="A208">
        <v>249</v>
      </c>
      <c r="B208" t="s">
        <v>2171</v>
      </c>
      <c r="C208" t="s">
        <v>338</v>
      </c>
      <c r="D208" t="s">
        <v>1301</v>
      </c>
      <c r="E208" t="s">
        <v>1425</v>
      </c>
      <c r="F208" s="32">
        <v>1860</v>
      </c>
      <c r="G208" s="33" t="s">
        <v>1987</v>
      </c>
      <c r="H208" s="32">
        <v>11</v>
      </c>
      <c r="I208" s="13">
        <v>16</v>
      </c>
      <c r="J208">
        <f t="shared" si="8"/>
        <v>16</v>
      </c>
      <c r="K208" s="53">
        <f t="shared" si="7"/>
        <v>1844</v>
      </c>
      <c r="L208" t="s">
        <v>2143</v>
      </c>
      <c r="M208" t="s">
        <v>183</v>
      </c>
      <c r="N208" t="s">
        <v>183</v>
      </c>
      <c r="O208" t="s">
        <v>183</v>
      </c>
      <c r="P208" s="52" t="s">
        <v>1301</v>
      </c>
    </row>
    <row r="209" spans="1:16" x14ac:dyDescent="0.2">
      <c r="A209">
        <v>250</v>
      </c>
      <c r="B209" t="s">
        <v>41</v>
      </c>
      <c r="C209" t="s">
        <v>633</v>
      </c>
      <c r="D209" t="s">
        <v>1301</v>
      </c>
      <c r="E209" t="s">
        <v>1425</v>
      </c>
      <c r="F209" s="32">
        <v>1860</v>
      </c>
      <c r="G209" s="33" t="s">
        <v>2061</v>
      </c>
      <c r="H209" s="32">
        <v>8</v>
      </c>
      <c r="I209" s="13">
        <v>19</v>
      </c>
      <c r="J209">
        <f t="shared" si="8"/>
        <v>19</v>
      </c>
      <c r="K209" s="53">
        <f t="shared" si="7"/>
        <v>1841</v>
      </c>
      <c r="L209" t="s">
        <v>2932</v>
      </c>
      <c r="M209" t="s">
        <v>183</v>
      </c>
      <c r="N209" t="s">
        <v>183</v>
      </c>
      <c r="O209" t="s">
        <v>183</v>
      </c>
      <c r="P209" s="52" t="s">
        <v>1301</v>
      </c>
    </row>
    <row r="210" spans="1:16" x14ac:dyDescent="0.2">
      <c r="A210">
        <v>251</v>
      </c>
      <c r="B210" t="s">
        <v>68</v>
      </c>
      <c r="C210" t="s">
        <v>276</v>
      </c>
      <c r="D210" t="s">
        <v>1301</v>
      </c>
      <c r="E210" t="s">
        <v>1425</v>
      </c>
      <c r="F210" s="32">
        <v>1860</v>
      </c>
      <c r="G210" s="33" t="s">
        <v>2061</v>
      </c>
      <c r="H210" s="32">
        <v>24</v>
      </c>
      <c r="I210" s="13">
        <v>42</v>
      </c>
      <c r="J210">
        <f t="shared" si="8"/>
        <v>42</v>
      </c>
      <c r="K210" s="53">
        <f t="shared" si="7"/>
        <v>1818</v>
      </c>
      <c r="L210" t="s">
        <v>2932</v>
      </c>
      <c r="M210" t="s">
        <v>183</v>
      </c>
      <c r="N210" t="s">
        <v>183</v>
      </c>
      <c r="O210" t="s">
        <v>183</v>
      </c>
      <c r="P210" s="52" t="s">
        <v>1301</v>
      </c>
    </row>
    <row r="211" spans="1:16" x14ac:dyDescent="0.2">
      <c r="A211">
        <v>252</v>
      </c>
      <c r="B211" t="s">
        <v>151</v>
      </c>
      <c r="C211" t="s">
        <v>2172</v>
      </c>
      <c r="D211" s="13" t="s">
        <v>2111</v>
      </c>
      <c r="E211" t="s">
        <v>1425</v>
      </c>
      <c r="F211" s="32">
        <v>1860</v>
      </c>
      <c r="G211" s="33" t="s">
        <v>2058</v>
      </c>
      <c r="H211" s="32">
        <v>2</v>
      </c>
      <c r="I211" s="13" t="s">
        <v>2111</v>
      </c>
      <c r="J211">
        <v>0</v>
      </c>
      <c r="K211" s="53">
        <f t="shared" ref="K211:K274" si="9">YEAR(DATEVALUE(H211&amp;" "&amp;G211&amp;" "&amp;F211+200)-IF(J211&lt;1,J211*365,DATE(1900+J211,1,1)))-200</f>
        <v>1860</v>
      </c>
      <c r="L211" t="s">
        <v>2928</v>
      </c>
      <c r="M211" t="s">
        <v>183</v>
      </c>
      <c r="N211" t="s">
        <v>183</v>
      </c>
      <c r="O211" t="s">
        <v>183</v>
      </c>
      <c r="P211" s="52" t="s">
        <v>1301</v>
      </c>
    </row>
    <row r="212" spans="1:16" x14ac:dyDescent="0.2">
      <c r="A212">
        <v>253</v>
      </c>
      <c r="B212" t="s">
        <v>72</v>
      </c>
      <c r="C212" t="s">
        <v>60</v>
      </c>
      <c r="D212" t="s">
        <v>1301</v>
      </c>
      <c r="E212" t="s">
        <v>1425</v>
      </c>
      <c r="F212" s="32">
        <v>1860</v>
      </c>
      <c r="G212" s="33" t="s">
        <v>2058</v>
      </c>
      <c r="H212" s="32">
        <v>23</v>
      </c>
      <c r="I212" s="13">
        <v>17</v>
      </c>
      <c r="J212">
        <f t="shared" si="8"/>
        <v>17</v>
      </c>
      <c r="K212" s="53">
        <f t="shared" si="9"/>
        <v>1843</v>
      </c>
      <c r="L212" t="s">
        <v>2928</v>
      </c>
      <c r="M212" t="s">
        <v>183</v>
      </c>
      <c r="N212" t="s">
        <v>183</v>
      </c>
      <c r="O212" t="s">
        <v>183</v>
      </c>
      <c r="P212" s="52" t="s">
        <v>1301</v>
      </c>
    </row>
    <row r="213" spans="1:16" x14ac:dyDescent="0.2">
      <c r="A213">
        <v>254</v>
      </c>
      <c r="B213" t="s">
        <v>155</v>
      </c>
      <c r="C213" t="s">
        <v>123</v>
      </c>
      <c r="D213" s="13" t="s">
        <v>2111</v>
      </c>
      <c r="E213" t="s">
        <v>1425</v>
      </c>
      <c r="F213" s="32">
        <v>1861</v>
      </c>
      <c r="G213" s="33" t="s">
        <v>2054</v>
      </c>
      <c r="H213" s="32">
        <v>17</v>
      </c>
      <c r="I213" s="13" t="s">
        <v>2111</v>
      </c>
      <c r="J213">
        <v>0</v>
      </c>
      <c r="K213" s="53">
        <f t="shared" si="9"/>
        <v>1861</v>
      </c>
      <c r="L213" t="s">
        <v>2928</v>
      </c>
      <c r="M213" t="s">
        <v>183</v>
      </c>
      <c r="N213" t="s">
        <v>183</v>
      </c>
      <c r="O213" t="s">
        <v>183</v>
      </c>
      <c r="P213" s="52" t="s">
        <v>1301</v>
      </c>
    </row>
    <row r="214" spans="1:16" x14ac:dyDescent="0.2">
      <c r="A214">
        <v>255</v>
      </c>
      <c r="B214" t="s">
        <v>45</v>
      </c>
      <c r="C214" t="s">
        <v>2173</v>
      </c>
      <c r="D214" t="s">
        <v>1301</v>
      </c>
      <c r="E214" t="s">
        <v>1425</v>
      </c>
      <c r="F214" s="32">
        <v>1861</v>
      </c>
      <c r="G214" s="33" t="s">
        <v>1987</v>
      </c>
      <c r="H214" s="32">
        <v>21</v>
      </c>
      <c r="I214" s="13">
        <v>11</v>
      </c>
      <c r="J214">
        <f t="shared" si="8"/>
        <v>11</v>
      </c>
      <c r="K214" s="53">
        <f t="shared" si="9"/>
        <v>1850</v>
      </c>
      <c r="L214" t="s">
        <v>2928</v>
      </c>
      <c r="M214" t="s">
        <v>183</v>
      </c>
      <c r="N214" t="s">
        <v>183</v>
      </c>
      <c r="O214" t="s">
        <v>183</v>
      </c>
      <c r="P214" s="52" t="s">
        <v>1301</v>
      </c>
    </row>
    <row r="215" spans="1:16" x14ac:dyDescent="0.2">
      <c r="A215">
        <v>256</v>
      </c>
      <c r="B215" t="s">
        <v>112</v>
      </c>
      <c r="C215" t="s">
        <v>60</v>
      </c>
      <c r="D215" t="s">
        <v>1301</v>
      </c>
      <c r="E215" t="s">
        <v>1425</v>
      </c>
      <c r="F215" s="32">
        <v>1861</v>
      </c>
      <c r="G215" s="33" t="s">
        <v>2061</v>
      </c>
      <c r="H215" s="32">
        <v>25</v>
      </c>
      <c r="I215" s="13">
        <v>74</v>
      </c>
      <c r="J215">
        <f t="shared" si="8"/>
        <v>74</v>
      </c>
      <c r="K215" s="53">
        <f t="shared" si="9"/>
        <v>1787</v>
      </c>
      <c r="L215" t="s">
        <v>2928</v>
      </c>
      <c r="M215" t="s">
        <v>183</v>
      </c>
      <c r="N215" t="s">
        <v>183</v>
      </c>
      <c r="O215" t="s">
        <v>183</v>
      </c>
      <c r="P215" s="52" t="s">
        <v>1301</v>
      </c>
    </row>
    <row r="216" spans="1:16" x14ac:dyDescent="0.2">
      <c r="A216">
        <v>257</v>
      </c>
      <c r="B216" t="s">
        <v>72</v>
      </c>
      <c r="C216" t="s">
        <v>673</v>
      </c>
      <c r="D216" t="s">
        <v>1301</v>
      </c>
      <c r="E216" t="s">
        <v>1425</v>
      </c>
      <c r="F216" s="32">
        <v>1861</v>
      </c>
      <c r="G216" s="33" t="s">
        <v>2103</v>
      </c>
      <c r="H216" s="32">
        <v>13</v>
      </c>
      <c r="I216" s="13">
        <v>27</v>
      </c>
      <c r="J216">
        <f t="shared" si="8"/>
        <v>27</v>
      </c>
      <c r="K216" s="53">
        <f t="shared" si="9"/>
        <v>1834</v>
      </c>
      <c r="L216" t="s">
        <v>2929</v>
      </c>
      <c r="M216" t="s">
        <v>183</v>
      </c>
      <c r="N216" t="s">
        <v>183</v>
      </c>
      <c r="O216" t="s">
        <v>183</v>
      </c>
      <c r="P216" s="52" t="s">
        <v>1301</v>
      </c>
    </row>
    <row r="217" spans="1:16" x14ac:dyDescent="0.2">
      <c r="A217">
        <v>258</v>
      </c>
      <c r="B217" t="s">
        <v>66</v>
      </c>
      <c r="C217" t="s">
        <v>55</v>
      </c>
      <c r="D217" t="s">
        <v>1301</v>
      </c>
      <c r="E217" t="s">
        <v>1425</v>
      </c>
      <c r="F217" s="32">
        <v>1862</v>
      </c>
      <c r="G217" s="33" t="s">
        <v>2054</v>
      </c>
      <c r="H217" s="32">
        <v>7</v>
      </c>
      <c r="I217" s="13">
        <v>70</v>
      </c>
      <c r="J217">
        <f t="shared" si="8"/>
        <v>70</v>
      </c>
      <c r="K217" s="53">
        <f t="shared" si="9"/>
        <v>1792</v>
      </c>
      <c r="L217" t="s">
        <v>2143</v>
      </c>
      <c r="M217" t="s">
        <v>183</v>
      </c>
      <c r="N217" t="s">
        <v>183</v>
      </c>
      <c r="O217" t="s">
        <v>183</v>
      </c>
      <c r="P217" s="52" t="s">
        <v>2939</v>
      </c>
    </row>
    <row r="218" spans="1:16" x14ac:dyDescent="0.2">
      <c r="A218">
        <v>259</v>
      </c>
      <c r="B218" s="8" t="s">
        <v>2174</v>
      </c>
      <c r="C218" t="s">
        <v>1020</v>
      </c>
      <c r="D218" s="13" t="s">
        <v>2111</v>
      </c>
      <c r="E218" t="s">
        <v>1425</v>
      </c>
      <c r="F218" s="32">
        <v>1862</v>
      </c>
      <c r="G218" s="33" t="s">
        <v>2052</v>
      </c>
      <c r="H218" s="32">
        <v>2</v>
      </c>
      <c r="I218" s="13" t="s">
        <v>2111</v>
      </c>
      <c r="J218">
        <v>0</v>
      </c>
      <c r="K218" s="53">
        <f t="shared" si="9"/>
        <v>1862</v>
      </c>
      <c r="L218" t="s">
        <v>2143</v>
      </c>
      <c r="M218" t="s">
        <v>183</v>
      </c>
      <c r="N218" t="s">
        <v>183</v>
      </c>
      <c r="O218" t="s">
        <v>183</v>
      </c>
      <c r="P218" s="52" t="s">
        <v>1301</v>
      </c>
    </row>
    <row r="219" spans="1:16" x14ac:dyDescent="0.2">
      <c r="A219">
        <v>260</v>
      </c>
      <c r="B219" t="s">
        <v>185</v>
      </c>
      <c r="C219" t="s">
        <v>46</v>
      </c>
      <c r="D219" t="s">
        <v>1301</v>
      </c>
      <c r="E219" t="s">
        <v>1207</v>
      </c>
      <c r="F219" s="32">
        <v>1862</v>
      </c>
      <c r="G219" s="33" t="s">
        <v>2061</v>
      </c>
      <c r="H219" s="32">
        <v>17</v>
      </c>
      <c r="I219" s="13">
        <v>26</v>
      </c>
      <c r="J219">
        <f t="shared" si="8"/>
        <v>26</v>
      </c>
      <c r="K219" s="53">
        <f t="shared" si="9"/>
        <v>1836</v>
      </c>
      <c r="L219" t="s">
        <v>2143</v>
      </c>
      <c r="M219" t="s">
        <v>183</v>
      </c>
      <c r="N219" t="s">
        <v>183</v>
      </c>
      <c r="O219" t="s">
        <v>183</v>
      </c>
      <c r="P219" s="52" t="s">
        <v>1301</v>
      </c>
    </row>
    <row r="220" spans="1:16" x14ac:dyDescent="0.2">
      <c r="A220">
        <v>261</v>
      </c>
      <c r="B220" t="s">
        <v>207</v>
      </c>
      <c r="C220" t="s">
        <v>44</v>
      </c>
      <c r="D220" s="13" t="s">
        <v>2111</v>
      </c>
      <c r="E220" t="s">
        <v>1425</v>
      </c>
      <c r="F220" s="32">
        <v>1862</v>
      </c>
      <c r="G220" s="33" t="s">
        <v>2103</v>
      </c>
      <c r="H220" s="32">
        <v>13</v>
      </c>
      <c r="I220" s="13" t="s">
        <v>2111</v>
      </c>
      <c r="J220">
        <v>0</v>
      </c>
      <c r="K220" s="53">
        <f t="shared" si="9"/>
        <v>1862</v>
      </c>
      <c r="L220" t="s">
        <v>2143</v>
      </c>
      <c r="M220" t="s">
        <v>183</v>
      </c>
      <c r="N220" t="s">
        <v>183</v>
      </c>
      <c r="O220" t="s">
        <v>183</v>
      </c>
      <c r="P220" s="52" t="s">
        <v>1301</v>
      </c>
    </row>
    <row r="221" spans="1:16" x14ac:dyDescent="0.2">
      <c r="A221">
        <v>262</v>
      </c>
      <c r="B221" t="s">
        <v>207</v>
      </c>
      <c r="C221" t="s">
        <v>167</v>
      </c>
      <c r="D221" s="13" t="s">
        <v>2111</v>
      </c>
      <c r="E221" t="s">
        <v>1425</v>
      </c>
      <c r="F221" s="32">
        <v>1862</v>
      </c>
      <c r="G221" s="33" t="s">
        <v>2103</v>
      </c>
      <c r="H221" s="32">
        <v>20</v>
      </c>
      <c r="I221" s="13" t="s">
        <v>2111</v>
      </c>
      <c r="J221">
        <v>0</v>
      </c>
      <c r="K221" s="53">
        <f t="shared" si="9"/>
        <v>1862</v>
      </c>
      <c r="L221" t="s">
        <v>2143</v>
      </c>
      <c r="M221" t="s">
        <v>183</v>
      </c>
      <c r="N221" t="s">
        <v>183</v>
      </c>
      <c r="O221" t="s">
        <v>183</v>
      </c>
      <c r="P221" s="52" t="s">
        <v>1301</v>
      </c>
    </row>
    <row r="222" spans="1:16" x14ac:dyDescent="0.2">
      <c r="A222">
        <v>263</v>
      </c>
      <c r="B222" t="s">
        <v>2175</v>
      </c>
      <c r="C222" t="s">
        <v>667</v>
      </c>
      <c r="D222" t="s">
        <v>1301</v>
      </c>
      <c r="E222" t="s">
        <v>1425</v>
      </c>
      <c r="F222" s="32">
        <v>1862</v>
      </c>
      <c r="G222" s="33" t="s">
        <v>2071</v>
      </c>
      <c r="H222" s="32">
        <v>14</v>
      </c>
      <c r="I222" s="13">
        <v>23</v>
      </c>
      <c r="J222">
        <f t="shared" si="8"/>
        <v>23</v>
      </c>
      <c r="K222" s="53">
        <f t="shared" si="9"/>
        <v>1839</v>
      </c>
      <c r="L222" t="s">
        <v>2930</v>
      </c>
      <c r="M222" t="s">
        <v>183</v>
      </c>
      <c r="N222" t="s">
        <v>183</v>
      </c>
      <c r="O222" t="s">
        <v>183</v>
      </c>
      <c r="P222" s="52" t="s">
        <v>1301</v>
      </c>
    </row>
    <row r="223" spans="1:16" x14ac:dyDescent="0.2">
      <c r="A223">
        <v>264</v>
      </c>
      <c r="B223" t="s">
        <v>650</v>
      </c>
      <c r="C223" t="s">
        <v>50</v>
      </c>
      <c r="D223" t="s">
        <v>1301</v>
      </c>
      <c r="E223" t="s">
        <v>1425</v>
      </c>
      <c r="F223" s="32">
        <v>1862</v>
      </c>
      <c r="G223" s="33" t="s">
        <v>2071</v>
      </c>
      <c r="H223" s="32">
        <v>16</v>
      </c>
      <c r="I223" s="13">
        <v>58</v>
      </c>
      <c r="J223">
        <f t="shared" si="8"/>
        <v>58</v>
      </c>
      <c r="K223" s="53">
        <f t="shared" si="9"/>
        <v>1804</v>
      </c>
      <c r="L223" t="s">
        <v>2931</v>
      </c>
      <c r="M223" t="s">
        <v>183</v>
      </c>
      <c r="N223" t="s">
        <v>183</v>
      </c>
      <c r="O223" t="s">
        <v>183</v>
      </c>
      <c r="P223" s="52" t="s">
        <v>1301</v>
      </c>
    </row>
    <row r="224" spans="1:16" x14ac:dyDescent="0.2">
      <c r="A224">
        <v>265</v>
      </c>
      <c r="B224" t="s">
        <v>114</v>
      </c>
      <c r="C224" t="s">
        <v>635</v>
      </c>
      <c r="D224" t="s">
        <v>1301</v>
      </c>
      <c r="E224" t="s">
        <v>1425</v>
      </c>
      <c r="F224" s="32">
        <v>1863</v>
      </c>
      <c r="G224" s="33" t="s">
        <v>2054</v>
      </c>
      <c r="H224" s="32">
        <v>20</v>
      </c>
      <c r="I224" s="13">
        <v>12</v>
      </c>
      <c r="J224">
        <f t="shared" si="8"/>
        <v>12</v>
      </c>
      <c r="K224" s="53">
        <f t="shared" si="9"/>
        <v>1851</v>
      </c>
      <c r="L224" t="s">
        <v>2143</v>
      </c>
      <c r="M224" t="s">
        <v>183</v>
      </c>
      <c r="N224" t="s">
        <v>183</v>
      </c>
      <c r="O224" t="s">
        <v>183</v>
      </c>
      <c r="P224" s="52" t="s">
        <v>1301</v>
      </c>
    </row>
    <row r="225" spans="1:16" x14ac:dyDescent="0.2">
      <c r="A225">
        <v>266</v>
      </c>
      <c r="B225" t="s">
        <v>649</v>
      </c>
      <c r="C225" t="s">
        <v>65</v>
      </c>
      <c r="D225" t="s">
        <v>1301</v>
      </c>
      <c r="E225" t="s">
        <v>2164</v>
      </c>
      <c r="F225" s="32">
        <v>1863</v>
      </c>
      <c r="G225" s="33" t="s">
        <v>1076</v>
      </c>
      <c r="H225" s="32">
        <v>13</v>
      </c>
      <c r="I225" s="13">
        <v>61</v>
      </c>
      <c r="J225">
        <f t="shared" si="8"/>
        <v>61</v>
      </c>
      <c r="K225" s="53">
        <f t="shared" si="9"/>
        <v>1802</v>
      </c>
      <c r="L225" t="s">
        <v>2143</v>
      </c>
      <c r="M225" t="s">
        <v>183</v>
      </c>
      <c r="N225" t="s">
        <v>183</v>
      </c>
      <c r="O225" t="s">
        <v>183</v>
      </c>
      <c r="P225" s="52" t="s">
        <v>1301</v>
      </c>
    </row>
    <row r="226" spans="1:16" x14ac:dyDescent="0.2">
      <c r="A226">
        <v>267</v>
      </c>
      <c r="B226" t="s">
        <v>45</v>
      </c>
      <c r="C226" t="s">
        <v>46</v>
      </c>
      <c r="D226" t="s">
        <v>1301</v>
      </c>
      <c r="E226" t="s">
        <v>2135</v>
      </c>
      <c r="F226" s="32">
        <v>1863</v>
      </c>
      <c r="G226" s="33" t="s">
        <v>2052</v>
      </c>
      <c r="H226" s="32">
        <v>12</v>
      </c>
      <c r="I226" s="13">
        <v>33</v>
      </c>
      <c r="J226">
        <f t="shared" si="8"/>
        <v>33</v>
      </c>
      <c r="K226" s="53">
        <f t="shared" si="9"/>
        <v>1830</v>
      </c>
      <c r="L226" t="s">
        <v>2143</v>
      </c>
      <c r="M226" t="s">
        <v>183</v>
      </c>
      <c r="N226" t="s">
        <v>183</v>
      </c>
      <c r="O226" t="s">
        <v>183</v>
      </c>
      <c r="P226" s="52" t="s">
        <v>1301</v>
      </c>
    </row>
    <row r="227" spans="1:16" x14ac:dyDescent="0.2">
      <c r="A227">
        <v>268</v>
      </c>
      <c r="B227" t="s">
        <v>72</v>
      </c>
      <c r="C227" t="s">
        <v>430</v>
      </c>
      <c r="D227" t="s">
        <v>1301</v>
      </c>
      <c r="E227" t="s">
        <v>1425</v>
      </c>
      <c r="F227" s="32">
        <v>1863</v>
      </c>
      <c r="G227" s="33" t="s">
        <v>2061</v>
      </c>
      <c r="H227" s="32">
        <v>6</v>
      </c>
      <c r="I227" s="13">
        <v>22</v>
      </c>
      <c r="J227">
        <f t="shared" si="8"/>
        <v>22</v>
      </c>
      <c r="K227" s="53">
        <f t="shared" si="9"/>
        <v>1841</v>
      </c>
      <c r="L227" t="s">
        <v>2143</v>
      </c>
      <c r="M227" t="s">
        <v>183</v>
      </c>
      <c r="N227" t="s">
        <v>183</v>
      </c>
      <c r="O227" t="s">
        <v>183</v>
      </c>
      <c r="P227" s="52" t="s">
        <v>1301</v>
      </c>
    </row>
    <row r="228" spans="1:16" x14ac:dyDescent="0.2">
      <c r="A228">
        <v>269</v>
      </c>
      <c r="B228" t="s">
        <v>158</v>
      </c>
      <c r="C228" t="s">
        <v>71</v>
      </c>
      <c r="D228" t="s">
        <v>1301</v>
      </c>
      <c r="E228" t="s">
        <v>1425</v>
      </c>
      <c r="F228" s="32">
        <v>1863</v>
      </c>
      <c r="G228" s="33" t="s">
        <v>2053</v>
      </c>
      <c r="H228" s="32">
        <v>11</v>
      </c>
      <c r="I228" s="13">
        <v>73</v>
      </c>
      <c r="J228">
        <f t="shared" si="8"/>
        <v>73</v>
      </c>
      <c r="K228" s="53">
        <f t="shared" si="9"/>
        <v>1790</v>
      </c>
      <c r="L228" t="s">
        <v>2176</v>
      </c>
      <c r="M228" t="s">
        <v>183</v>
      </c>
      <c r="N228" t="s">
        <v>183</v>
      </c>
      <c r="O228" t="s">
        <v>183</v>
      </c>
      <c r="P228" s="52" t="s">
        <v>1301</v>
      </c>
    </row>
    <row r="229" spans="1:16" x14ac:dyDescent="0.2">
      <c r="A229">
        <v>270</v>
      </c>
      <c r="B229" t="s">
        <v>64</v>
      </c>
      <c r="C229" t="s">
        <v>192</v>
      </c>
      <c r="D229" t="s">
        <v>1301</v>
      </c>
      <c r="E229" t="s">
        <v>1205</v>
      </c>
      <c r="F229" s="32">
        <v>1863</v>
      </c>
      <c r="G229" s="33" t="s">
        <v>2053</v>
      </c>
      <c r="H229" s="32">
        <v>27</v>
      </c>
      <c r="I229" s="13">
        <v>16</v>
      </c>
      <c r="J229">
        <f t="shared" si="8"/>
        <v>16</v>
      </c>
      <c r="K229" s="53">
        <f t="shared" si="9"/>
        <v>1847</v>
      </c>
      <c r="L229" t="s">
        <v>2165</v>
      </c>
      <c r="M229" t="s">
        <v>183</v>
      </c>
      <c r="N229" t="s">
        <v>183</v>
      </c>
      <c r="O229" t="s">
        <v>183</v>
      </c>
      <c r="P229" s="52" t="s">
        <v>1301</v>
      </c>
    </row>
    <row r="230" spans="1:16" x14ac:dyDescent="0.2">
      <c r="A230">
        <v>271</v>
      </c>
      <c r="B230" t="s">
        <v>161</v>
      </c>
      <c r="C230" t="s">
        <v>44</v>
      </c>
      <c r="D230" t="s">
        <v>1301</v>
      </c>
      <c r="E230" t="s">
        <v>1425</v>
      </c>
      <c r="F230" s="32">
        <v>1864</v>
      </c>
      <c r="G230" s="33" t="s">
        <v>2072</v>
      </c>
      <c r="H230" s="32">
        <v>17</v>
      </c>
      <c r="I230" s="13">
        <v>77</v>
      </c>
      <c r="J230">
        <f t="shared" si="8"/>
        <v>77</v>
      </c>
      <c r="K230" s="53">
        <f t="shared" si="9"/>
        <v>1787</v>
      </c>
      <c r="L230" t="s">
        <v>2143</v>
      </c>
      <c r="M230" t="s">
        <v>183</v>
      </c>
      <c r="N230" t="s">
        <v>183</v>
      </c>
      <c r="O230" t="s">
        <v>183</v>
      </c>
      <c r="P230" s="52" t="s">
        <v>1301</v>
      </c>
    </row>
    <row r="231" spans="1:16" x14ac:dyDescent="0.2">
      <c r="A231">
        <v>272</v>
      </c>
      <c r="B231" t="s">
        <v>49</v>
      </c>
      <c r="C231" t="s">
        <v>57</v>
      </c>
      <c r="D231" t="s">
        <v>1301</v>
      </c>
      <c r="E231" t="s">
        <v>1425</v>
      </c>
      <c r="F231" s="32">
        <v>1864</v>
      </c>
      <c r="G231" s="33" t="s">
        <v>2054</v>
      </c>
      <c r="H231" s="32">
        <v>2</v>
      </c>
      <c r="I231" s="13">
        <v>84</v>
      </c>
      <c r="J231">
        <f t="shared" si="8"/>
        <v>84</v>
      </c>
      <c r="K231" s="53">
        <f t="shared" si="9"/>
        <v>1780</v>
      </c>
      <c r="L231" t="s">
        <v>2143</v>
      </c>
      <c r="M231" t="s">
        <v>183</v>
      </c>
      <c r="N231" t="s">
        <v>183</v>
      </c>
      <c r="O231" t="s">
        <v>183</v>
      </c>
      <c r="P231" s="52" t="s">
        <v>1301</v>
      </c>
    </row>
    <row r="232" spans="1:16" x14ac:dyDescent="0.2">
      <c r="A232">
        <v>273</v>
      </c>
      <c r="B232" t="s">
        <v>41</v>
      </c>
      <c r="C232" t="s">
        <v>42</v>
      </c>
      <c r="D232" s="4" t="s">
        <v>2177</v>
      </c>
      <c r="E232" t="s">
        <v>1425</v>
      </c>
      <c r="F232" s="32">
        <v>1864</v>
      </c>
      <c r="G232" s="33" t="s">
        <v>1076</v>
      </c>
      <c r="H232" s="32">
        <v>14</v>
      </c>
      <c r="I232" s="13">
        <v>59</v>
      </c>
      <c r="J232">
        <f t="shared" si="8"/>
        <v>59</v>
      </c>
      <c r="K232" s="53">
        <f t="shared" si="9"/>
        <v>1805</v>
      </c>
      <c r="L232" t="s">
        <v>2932</v>
      </c>
      <c r="M232" t="s">
        <v>183</v>
      </c>
      <c r="N232" t="s">
        <v>183</v>
      </c>
      <c r="O232" t="s">
        <v>183</v>
      </c>
      <c r="P232" s="52" t="s">
        <v>1301</v>
      </c>
    </row>
    <row r="233" spans="1:16" x14ac:dyDescent="0.2">
      <c r="A233">
        <v>274</v>
      </c>
      <c r="B233" t="s">
        <v>270</v>
      </c>
      <c r="C233" t="s">
        <v>44</v>
      </c>
      <c r="D233" t="s">
        <v>1301</v>
      </c>
      <c r="E233" t="s">
        <v>1425</v>
      </c>
      <c r="F233" s="32">
        <v>1864</v>
      </c>
      <c r="G233" s="33" t="s">
        <v>2052</v>
      </c>
      <c r="H233" s="32">
        <v>19</v>
      </c>
      <c r="I233" s="13"/>
      <c r="K233" s="53"/>
      <c r="L233" t="s">
        <v>2932</v>
      </c>
      <c r="M233" t="s">
        <v>183</v>
      </c>
      <c r="N233" t="s">
        <v>183</v>
      </c>
      <c r="O233" t="s">
        <v>183</v>
      </c>
      <c r="P233" s="52" t="s">
        <v>1301</v>
      </c>
    </row>
    <row r="234" spans="1:16" x14ac:dyDescent="0.2">
      <c r="A234">
        <v>275</v>
      </c>
      <c r="B234" t="s">
        <v>650</v>
      </c>
      <c r="C234" t="s">
        <v>50</v>
      </c>
      <c r="D234" t="s">
        <v>2871</v>
      </c>
      <c r="E234" t="s">
        <v>1425</v>
      </c>
      <c r="F234" s="32">
        <v>1864</v>
      </c>
      <c r="G234" s="33" t="s">
        <v>2053</v>
      </c>
      <c r="H234" s="32">
        <v>3</v>
      </c>
      <c r="I234" s="13">
        <v>12</v>
      </c>
      <c r="J234">
        <f t="shared" si="8"/>
        <v>12</v>
      </c>
      <c r="K234" s="53">
        <f t="shared" si="9"/>
        <v>1852</v>
      </c>
      <c r="L234" t="s">
        <v>2178</v>
      </c>
      <c r="M234" t="s">
        <v>183</v>
      </c>
      <c r="N234" t="s">
        <v>183</v>
      </c>
      <c r="O234" t="s">
        <v>183</v>
      </c>
      <c r="P234" s="52" t="s">
        <v>1301</v>
      </c>
    </row>
    <row r="235" spans="1:16" x14ac:dyDescent="0.2">
      <c r="A235">
        <v>276</v>
      </c>
      <c r="B235" t="s">
        <v>56</v>
      </c>
      <c r="C235" t="s">
        <v>46</v>
      </c>
      <c r="D235" t="s">
        <v>2179</v>
      </c>
      <c r="E235" t="s">
        <v>1425</v>
      </c>
      <c r="F235" s="32">
        <v>1865</v>
      </c>
      <c r="G235" s="33" t="s">
        <v>2054</v>
      </c>
      <c r="H235" s="32">
        <v>25</v>
      </c>
      <c r="I235" s="13">
        <v>20</v>
      </c>
      <c r="J235">
        <f t="shared" si="8"/>
        <v>20</v>
      </c>
      <c r="K235" s="53">
        <f t="shared" si="9"/>
        <v>1845</v>
      </c>
      <c r="L235" t="s">
        <v>2933</v>
      </c>
      <c r="M235" t="s">
        <v>183</v>
      </c>
      <c r="N235" t="s">
        <v>183</v>
      </c>
      <c r="O235" t="s">
        <v>183</v>
      </c>
      <c r="P235" s="52" t="s">
        <v>1301</v>
      </c>
    </row>
    <row r="236" spans="1:16" x14ac:dyDescent="0.2">
      <c r="A236">
        <v>277</v>
      </c>
      <c r="B236" t="s">
        <v>195</v>
      </c>
      <c r="C236" t="s">
        <v>77</v>
      </c>
      <c r="D236" t="s">
        <v>2180</v>
      </c>
      <c r="E236" t="s">
        <v>1425</v>
      </c>
      <c r="F236" s="32">
        <v>1865</v>
      </c>
      <c r="G236" s="33" t="s">
        <v>1076</v>
      </c>
      <c r="H236" s="32">
        <v>18</v>
      </c>
      <c r="I236" s="13" t="s">
        <v>2181</v>
      </c>
      <c r="J236">
        <f>2/365</f>
        <v>5.4794520547945206E-3</v>
      </c>
      <c r="K236" s="53">
        <f t="shared" si="9"/>
        <v>1865</v>
      </c>
      <c r="L236" t="s">
        <v>2933</v>
      </c>
      <c r="M236" t="s">
        <v>183</v>
      </c>
      <c r="N236" t="s">
        <v>183</v>
      </c>
      <c r="O236" t="s">
        <v>183</v>
      </c>
      <c r="P236" s="52" t="s">
        <v>1301</v>
      </c>
    </row>
    <row r="237" spans="1:16" x14ac:dyDescent="0.2">
      <c r="A237">
        <v>278</v>
      </c>
      <c r="B237" t="s">
        <v>156</v>
      </c>
      <c r="C237" t="s">
        <v>71</v>
      </c>
      <c r="D237" t="s">
        <v>1301</v>
      </c>
      <c r="E237" t="s">
        <v>1425</v>
      </c>
      <c r="F237" s="32">
        <v>1865</v>
      </c>
      <c r="G237" s="33" t="s">
        <v>1987</v>
      </c>
      <c r="H237" s="32">
        <v>19</v>
      </c>
      <c r="I237" s="13" t="s">
        <v>2872</v>
      </c>
      <c r="J237">
        <f>15/365</f>
        <v>4.1095890410958902E-2</v>
      </c>
      <c r="K237" s="53">
        <f t="shared" si="9"/>
        <v>1865</v>
      </c>
      <c r="L237" t="s">
        <v>2933</v>
      </c>
      <c r="M237" t="s">
        <v>183</v>
      </c>
      <c r="N237" t="s">
        <v>183</v>
      </c>
      <c r="O237" t="s">
        <v>183</v>
      </c>
      <c r="P237" s="52" t="s">
        <v>1301</v>
      </c>
    </row>
    <row r="238" spans="1:16" x14ac:dyDescent="0.2">
      <c r="A238">
        <v>279</v>
      </c>
      <c r="B238" t="s">
        <v>56</v>
      </c>
      <c r="C238" t="s">
        <v>123</v>
      </c>
      <c r="D238" t="s">
        <v>1301</v>
      </c>
      <c r="E238" t="s">
        <v>2182</v>
      </c>
      <c r="F238" s="32">
        <v>1865</v>
      </c>
      <c r="G238" s="33" t="s">
        <v>2052</v>
      </c>
      <c r="H238" s="32">
        <v>3</v>
      </c>
      <c r="I238" s="13">
        <v>34</v>
      </c>
      <c r="J238">
        <f t="shared" si="8"/>
        <v>34</v>
      </c>
      <c r="K238" s="53">
        <f t="shared" si="9"/>
        <v>1831</v>
      </c>
      <c r="L238" t="s">
        <v>2933</v>
      </c>
      <c r="M238" t="s">
        <v>183</v>
      </c>
      <c r="N238" t="s">
        <v>183</v>
      </c>
      <c r="O238" t="s">
        <v>183</v>
      </c>
      <c r="P238" s="52" t="s">
        <v>1301</v>
      </c>
    </row>
    <row r="239" spans="1:16" x14ac:dyDescent="0.2">
      <c r="A239">
        <v>280</v>
      </c>
      <c r="B239" t="s">
        <v>118</v>
      </c>
      <c r="C239" t="s">
        <v>2919</v>
      </c>
      <c r="D239" s="13" t="s">
        <v>2111</v>
      </c>
      <c r="E239" t="s">
        <v>1425</v>
      </c>
      <c r="F239" s="32">
        <v>1865</v>
      </c>
      <c r="G239" s="33" t="s">
        <v>2061</v>
      </c>
      <c r="H239" s="32">
        <v>14</v>
      </c>
      <c r="I239" s="13" t="s">
        <v>2111</v>
      </c>
      <c r="J239">
        <v>0</v>
      </c>
      <c r="K239" s="53">
        <f t="shared" si="9"/>
        <v>1865</v>
      </c>
      <c r="L239" t="s">
        <v>2933</v>
      </c>
      <c r="M239" t="s">
        <v>183</v>
      </c>
      <c r="N239" t="s">
        <v>183</v>
      </c>
      <c r="O239" t="s">
        <v>183</v>
      </c>
      <c r="P239" s="52" t="s">
        <v>1301</v>
      </c>
    </row>
    <row r="240" spans="1:16" x14ac:dyDescent="0.2">
      <c r="A240">
        <v>281</v>
      </c>
      <c r="B240" t="s">
        <v>2183</v>
      </c>
      <c r="C240" t="s">
        <v>345</v>
      </c>
      <c r="D240" t="s">
        <v>1301</v>
      </c>
      <c r="E240" t="s">
        <v>1425</v>
      </c>
      <c r="F240" s="32">
        <v>1865</v>
      </c>
      <c r="G240" s="33" t="s">
        <v>2061</v>
      </c>
      <c r="H240" s="32">
        <v>19</v>
      </c>
      <c r="I240" s="13">
        <v>17</v>
      </c>
      <c r="J240">
        <f t="shared" si="8"/>
        <v>17</v>
      </c>
      <c r="K240" s="53">
        <f t="shared" si="9"/>
        <v>1848</v>
      </c>
      <c r="L240" t="s">
        <v>2933</v>
      </c>
      <c r="M240" t="s">
        <v>183</v>
      </c>
      <c r="N240" t="s">
        <v>183</v>
      </c>
      <c r="O240" t="s">
        <v>183</v>
      </c>
      <c r="P240" s="52" t="s">
        <v>1301</v>
      </c>
    </row>
    <row r="241" spans="1:16" x14ac:dyDescent="0.2">
      <c r="A241">
        <v>282</v>
      </c>
      <c r="B241" t="s">
        <v>53</v>
      </c>
      <c r="C241" t="s">
        <v>553</v>
      </c>
      <c r="D241" s="13" t="s">
        <v>2111</v>
      </c>
      <c r="E241" t="s">
        <v>1425</v>
      </c>
      <c r="F241" s="32">
        <v>1865</v>
      </c>
      <c r="G241" s="33" t="s">
        <v>2071</v>
      </c>
      <c r="H241" s="32">
        <v>4</v>
      </c>
      <c r="I241" s="13" t="s">
        <v>2111</v>
      </c>
      <c r="J241">
        <v>0</v>
      </c>
      <c r="K241" s="53">
        <f t="shared" si="9"/>
        <v>1865</v>
      </c>
      <c r="L241" t="s">
        <v>2933</v>
      </c>
      <c r="M241" t="s">
        <v>183</v>
      </c>
      <c r="N241" t="s">
        <v>183</v>
      </c>
      <c r="O241" t="s">
        <v>183</v>
      </c>
      <c r="P241" s="52" t="s">
        <v>1301</v>
      </c>
    </row>
    <row r="242" spans="1:16" x14ac:dyDescent="0.2">
      <c r="A242">
        <v>283</v>
      </c>
      <c r="B242" t="s">
        <v>56</v>
      </c>
      <c r="C242" t="s">
        <v>71</v>
      </c>
      <c r="D242" t="s">
        <v>1301</v>
      </c>
      <c r="E242" t="s">
        <v>1425</v>
      </c>
      <c r="F242" s="32">
        <v>1866</v>
      </c>
      <c r="G242" s="33" t="s">
        <v>2072</v>
      </c>
      <c r="H242" s="32">
        <v>31</v>
      </c>
      <c r="I242" s="13">
        <v>65</v>
      </c>
      <c r="J242">
        <f t="shared" si="8"/>
        <v>65</v>
      </c>
      <c r="K242" s="53">
        <f t="shared" si="9"/>
        <v>1801</v>
      </c>
      <c r="L242" t="s">
        <v>2933</v>
      </c>
      <c r="M242" t="s">
        <v>183</v>
      </c>
      <c r="N242" t="s">
        <v>183</v>
      </c>
      <c r="O242" t="s">
        <v>183</v>
      </c>
      <c r="P242" s="52" t="s">
        <v>1301</v>
      </c>
    </row>
    <row r="243" spans="1:16" x14ac:dyDescent="0.2">
      <c r="A243">
        <v>284</v>
      </c>
      <c r="B243" t="s">
        <v>86</v>
      </c>
      <c r="C243" t="s">
        <v>2184</v>
      </c>
      <c r="D243" t="s">
        <v>1301</v>
      </c>
      <c r="E243" t="s">
        <v>1425</v>
      </c>
      <c r="F243" s="32">
        <v>1866</v>
      </c>
      <c r="G243" s="33" t="s">
        <v>2047</v>
      </c>
      <c r="H243" s="32">
        <v>6</v>
      </c>
      <c r="I243" s="13">
        <v>85</v>
      </c>
      <c r="J243">
        <f t="shared" si="8"/>
        <v>85</v>
      </c>
      <c r="K243" s="53">
        <f t="shared" si="9"/>
        <v>1781</v>
      </c>
      <c r="L243" t="s">
        <v>2933</v>
      </c>
      <c r="M243" t="s">
        <v>183</v>
      </c>
      <c r="N243" t="s">
        <v>183</v>
      </c>
      <c r="O243" t="s">
        <v>183</v>
      </c>
      <c r="P243" s="52" t="s">
        <v>1301</v>
      </c>
    </row>
    <row r="244" spans="1:16" x14ac:dyDescent="0.2">
      <c r="A244">
        <v>285</v>
      </c>
      <c r="B244" t="s">
        <v>2185</v>
      </c>
      <c r="C244" t="s">
        <v>2919</v>
      </c>
      <c r="D244" t="s">
        <v>1301</v>
      </c>
      <c r="E244" t="s">
        <v>1425</v>
      </c>
      <c r="F244" s="32">
        <v>1866</v>
      </c>
      <c r="G244" s="33" t="s">
        <v>2047</v>
      </c>
      <c r="H244" s="32">
        <v>26</v>
      </c>
      <c r="I244" s="13">
        <v>22</v>
      </c>
      <c r="J244">
        <f t="shared" si="8"/>
        <v>22</v>
      </c>
      <c r="K244" s="53">
        <f t="shared" si="9"/>
        <v>1844</v>
      </c>
      <c r="L244" t="s">
        <v>2933</v>
      </c>
      <c r="M244" t="s">
        <v>183</v>
      </c>
      <c r="N244" t="s">
        <v>183</v>
      </c>
      <c r="O244" t="s">
        <v>183</v>
      </c>
      <c r="P244" s="52" t="s">
        <v>1301</v>
      </c>
    </row>
    <row r="245" spans="1:16" x14ac:dyDescent="0.2">
      <c r="A245">
        <v>286</v>
      </c>
      <c r="B245" t="s">
        <v>85</v>
      </c>
      <c r="C245" t="s">
        <v>60</v>
      </c>
      <c r="D245" t="s">
        <v>1301</v>
      </c>
      <c r="E245" t="s">
        <v>1425</v>
      </c>
      <c r="F245" s="32">
        <v>1866</v>
      </c>
      <c r="G245" s="33" t="s">
        <v>1076</v>
      </c>
      <c r="H245" s="32">
        <v>6</v>
      </c>
      <c r="I245" s="13">
        <v>13</v>
      </c>
      <c r="J245">
        <f t="shared" si="8"/>
        <v>13</v>
      </c>
      <c r="K245" s="53">
        <f t="shared" si="9"/>
        <v>1853</v>
      </c>
      <c r="L245" t="s">
        <v>2933</v>
      </c>
      <c r="M245" t="s">
        <v>183</v>
      </c>
      <c r="N245" t="s">
        <v>183</v>
      </c>
      <c r="O245" t="s">
        <v>183</v>
      </c>
      <c r="P245" s="52" t="s">
        <v>1301</v>
      </c>
    </row>
    <row r="246" spans="1:16" x14ac:dyDescent="0.2">
      <c r="A246">
        <v>287</v>
      </c>
      <c r="B246" t="s">
        <v>108</v>
      </c>
      <c r="C246" t="s">
        <v>2186</v>
      </c>
      <c r="D246" t="s">
        <v>1301</v>
      </c>
      <c r="E246" t="s">
        <v>1425</v>
      </c>
      <c r="F246" s="32">
        <v>1866</v>
      </c>
      <c r="G246" s="33" t="s">
        <v>2103</v>
      </c>
      <c r="H246" s="32">
        <v>21</v>
      </c>
      <c r="I246" s="13">
        <v>19</v>
      </c>
      <c r="J246">
        <f t="shared" si="8"/>
        <v>19</v>
      </c>
      <c r="K246" s="53">
        <f t="shared" si="9"/>
        <v>1847</v>
      </c>
      <c r="L246" t="s">
        <v>2933</v>
      </c>
      <c r="M246" t="s">
        <v>183</v>
      </c>
      <c r="N246" t="s">
        <v>183</v>
      </c>
      <c r="O246" t="s">
        <v>183</v>
      </c>
      <c r="P246" s="52" t="s">
        <v>1301</v>
      </c>
    </row>
    <row r="247" spans="1:16" x14ac:dyDescent="0.2">
      <c r="A247">
        <v>288</v>
      </c>
      <c r="B247" t="s">
        <v>64</v>
      </c>
      <c r="C247" t="s">
        <v>57</v>
      </c>
      <c r="D247" t="s">
        <v>1301</v>
      </c>
      <c r="F247" s="32">
        <v>1867</v>
      </c>
      <c r="G247" s="33" t="s">
        <v>2047</v>
      </c>
      <c r="H247" s="32">
        <v>10</v>
      </c>
      <c r="I247" s="13"/>
      <c r="K247" s="53"/>
      <c r="L247" t="s">
        <v>2933</v>
      </c>
      <c r="M247" t="s">
        <v>183</v>
      </c>
      <c r="N247" t="s">
        <v>183</v>
      </c>
      <c r="O247" t="s">
        <v>183</v>
      </c>
      <c r="P247" s="52" t="s">
        <v>1301</v>
      </c>
    </row>
    <row r="248" spans="1:16" x14ac:dyDescent="0.2">
      <c r="A248">
        <v>289</v>
      </c>
      <c r="B248" t="s">
        <v>48</v>
      </c>
      <c r="C248" t="s">
        <v>2187</v>
      </c>
      <c r="D248" t="s">
        <v>1301</v>
      </c>
      <c r="E248" t="s">
        <v>1425</v>
      </c>
      <c r="F248" s="32">
        <v>1866</v>
      </c>
      <c r="G248" s="33" t="s">
        <v>2053</v>
      </c>
      <c r="H248" s="32">
        <v>13</v>
      </c>
      <c r="I248" s="13">
        <v>1</v>
      </c>
      <c r="J248">
        <f t="shared" si="8"/>
        <v>1</v>
      </c>
      <c r="K248" s="53">
        <f t="shared" si="9"/>
        <v>1865</v>
      </c>
      <c r="L248" t="s">
        <v>2933</v>
      </c>
      <c r="M248" t="s">
        <v>183</v>
      </c>
      <c r="N248" t="s">
        <v>183</v>
      </c>
      <c r="O248" t="s">
        <v>183</v>
      </c>
      <c r="P248" s="52" t="s">
        <v>1301</v>
      </c>
    </row>
    <row r="249" spans="1:16" x14ac:dyDescent="0.2">
      <c r="A249">
        <v>290</v>
      </c>
      <c r="B249" t="s">
        <v>108</v>
      </c>
      <c r="C249" t="s">
        <v>335</v>
      </c>
      <c r="D249" t="s">
        <v>1301</v>
      </c>
      <c r="E249" t="s">
        <v>1425</v>
      </c>
      <c r="F249" s="32">
        <v>1867</v>
      </c>
      <c r="G249" s="33" t="s">
        <v>1987</v>
      </c>
      <c r="H249" s="32">
        <v>22</v>
      </c>
      <c r="I249" s="13" t="s">
        <v>2188</v>
      </c>
      <c r="J249">
        <f>11/12</f>
        <v>0.91666666666666663</v>
      </c>
      <c r="K249" s="53">
        <f t="shared" si="9"/>
        <v>1866</v>
      </c>
      <c r="L249" s="4" t="s">
        <v>2189</v>
      </c>
      <c r="M249" t="s">
        <v>183</v>
      </c>
      <c r="N249" t="s">
        <v>183</v>
      </c>
      <c r="O249" t="s">
        <v>183</v>
      </c>
      <c r="P249" s="52" t="s">
        <v>1301</v>
      </c>
    </row>
    <row r="250" spans="1:16" x14ac:dyDescent="0.2">
      <c r="A250">
        <v>291</v>
      </c>
      <c r="B250" t="s">
        <v>156</v>
      </c>
      <c r="C250" t="s">
        <v>60</v>
      </c>
      <c r="D250" t="s">
        <v>1301</v>
      </c>
      <c r="E250" t="s">
        <v>1425</v>
      </c>
      <c r="F250" s="32">
        <v>1867</v>
      </c>
      <c r="G250" s="33" t="s">
        <v>2052</v>
      </c>
      <c r="H250" s="32">
        <v>9</v>
      </c>
      <c r="I250" s="13">
        <v>40</v>
      </c>
      <c r="J250">
        <f t="shared" si="8"/>
        <v>40</v>
      </c>
      <c r="K250" s="53">
        <f t="shared" si="9"/>
        <v>1827</v>
      </c>
      <c r="L250" t="s">
        <v>2190</v>
      </c>
      <c r="M250" t="s">
        <v>183</v>
      </c>
      <c r="N250" t="s">
        <v>183</v>
      </c>
      <c r="O250" t="s">
        <v>183</v>
      </c>
      <c r="P250" s="52" t="s">
        <v>1301</v>
      </c>
    </row>
    <row r="251" spans="1:16" x14ac:dyDescent="0.2">
      <c r="A251">
        <v>292</v>
      </c>
      <c r="B251" t="s">
        <v>56</v>
      </c>
      <c r="C251" t="s">
        <v>660</v>
      </c>
      <c r="D251" t="s">
        <v>1301</v>
      </c>
      <c r="E251" t="s">
        <v>1425</v>
      </c>
      <c r="F251" s="32">
        <v>1869</v>
      </c>
      <c r="G251" s="33" t="s">
        <v>2054</v>
      </c>
      <c r="H251" s="32">
        <v>16</v>
      </c>
      <c r="I251" s="13"/>
      <c r="K251" s="53"/>
      <c r="L251" t="s">
        <v>2190</v>
      </c>
      <c r="M251" t="s">
        <v>183</v>
      </c>
      <c r="N251" t="s">
        <v>183</v>
      </c>
      <c r="O251" t="s">
        <v>183</v>
      </c>
      <c r="P251" s="52" t="s">
        <v>1301</v>
      </c>
    </row>
    <row r="252" spans="1:16" x14ac:dyDescent="0.2">
      <c r="A252">
        <v>293</v>
      </c>
      <c r="B252" t="s">
        <v>156</v>
      </c>
      <c r="C252" t="s">
        <v>60</v>
      </c>
      <c r="D252" t="s">
        <v>1301</v>
      </c>
      <c r="E252" t="s">
        <v>1425</v>
      </c>
      <c r="F252" s="32">
        <v>1869</v>
      </c>
      <c r="G252" s="33" t="s">
        <v>2054</v>
      </c>
      <c r="H252" s="32">
        <v>16</v>
      </c>
      <c r="I252" s="13">
        <v>75</v>
      </c>
      <c r="J252">
        <f t="shared" si="8"/>
        <v>75</v>
      </c>
      <c r="K252" s="53">
        <f t="shared" si="9"/>
        <v>1794</v>
      </c>
      <c r="L252" t="s">
        <v>2190</v>
      </c>
      <c r="M252" t="s">
        <v>183</v>
      </c>
      <c r="N252" t="s">
        <v>183</v>
      </c>
      <c r="O252" t="s">
        <v>183</v>
      </c>
      <c r="P252" s="52" t="s">
        <v>1301</v>
      </c>
    </row>
    <row r="253" spans="1:16" x14ac:dyDescent="0.2">
      <c r="A253">
        <v>294</v>
      </c>
      <c r="B253" t="s">
        <v>266</v>
      </c>
      <c r="C253" t="s">
        <v>2191</v>
      </c>
      <c r="D253" t="s">
        <v>1301</v>
      </c>
      <c r="E253" t="s">
        <v>1425</v>
      </c>
      <c r="F253" s="32">
        <v>1868</v>
      </c>
      <c r="G253" s="33" t="s">
        <v>2061</v>
      </c>
      <c r="H253" s="32">
        <v>23</v>
      </c>
      <c r="I253" s="13">
        <v>47</v>
      </c>
      <c r="J253">
        <f t="shared" si="8"/>
        <v>47</v>
      </c>
      <c r="K253" s="53">
        <f t="shared" si="9"/>
        <v>1821</v>
      </c>
      <c r="L253" t="s">
        <v>2933</v>
      </c>
      <c r="M253" t="s">
        <v>183</v>
      </c>
      <c r="N253" t="s">
        <v>183</v>
      </c>
      <c r="O253" t="s">
        <v>183</v>
      </c>
      <c r="P253" s="52" t="s">
        <v>1301</v>
      </c>
    </row>
    <row r="254" spans="1:16" x14ac:dyDescent="0.2">
      <c r="A254">
        <v>295</v>
      </c>
      <c r="B254" s="9" t="s">
        <v>2225</v>
      </c>
      <c r="C254" t="s">
        <v>989</v>
      </c>
      <c r="D254" t="s">
        <v>2914</v>
      </c>
      <c r="E254" t="s">
        <v>2192</v>
      </c>
      <c r="F254" s="32">
        <v>1869</v>
      </c>
      <c r="G254" s="33" t="s">
        <v>1987</v>
      </c>
      <c r="H254" s="32">
        <v>8</v>
      </c>
      <c r="I254" s="13">
        <v>66</v>
      </c>
      <c r="J254">
        <f t="shared" si="8"/>
        <v>66</v>
      </c>
      <c r="K254" s="53">
        <f t="shared" si="9"/>
        <v>1803</v>
      </c>
      <c r="L254" t="s">
        <v>2933</v>
      </c>
      <c r="M254" t="s">
        <v>183</v>
      </c>
      <c r="N254" t="s">
        <v>183</v>
      </c>
      <c r="O254" t="s">
        <v>183</v>
      </c>
      <c r="P254" s="52" t="s">
        <v>1301</v>
      </c>
    </row>
    <row r="255" spans="1:16" x14ac:dyDescent="0.2">
      <c r="A255">
        <v>296</v>
      </c>
      <c r="B255" t="s">
        <v>156</v>
      </c>
      <c r="C255" t="s">
        <v>201</v>
      </c>
      <c r="D255" t="s">
        <v>1301</v>
      </c>
      <c r="E255" t="s">
        <v>1425</v>
      </c>
      <c r="F255" s="32">
        <v>1869</v>
      </c>
      <c r="G255" s="33" t="s">
        <v>2052</v>
      </c>
      <c r="H255" s="32">
        <v>15</v>
      </c>
      <c r="I255" s="13">
        <v>75</v>
      </c>
      <c r="J255">
        <f t="shared" si="8"/>
        <v>75</v>
      </c>
      <c r="K255" s="53">
        <f t="shared" si="9"/>
        <v>1794</v>
      </c>
      <c r="L255" t="s">
        <v>2190</v>
      </c>
      <c r="M255" t="s">
        <v>183</v>
      </c>
      <c r="N255" t="s">
        <v>183</v>
      </c>
      <c r="O255" t="s">
        <v>183</v>
      </c>
      <c r="P255" s="52" t="s">
        <v>1301</v>
      </c>
    </row>
    <row r="256" spans="1:16" x14ac:dyDescent="0.2">
      <c r="A256">
        <v>297</v>
      </c>
      <c r="B256" t="s">
        <v>85</v>
      </c>
      <c r="C256" t="s">
        <v>50</v>
      </c>
      <c r="D256" t="s">
        <v>1301</v>
      </c>
      <c r="E256" t="s">
        <v>1425</v>
      </c>
      <c r="F256" s="32">
        <v>1869</v>
      </c>
      <c r="G256" s="33" t="s">
        <v>2058</v>
      </c>
      <c r="H256" s="32">
        <v>23</v>
      </c>
      <c r="I256" s="13">
        <v>51</v>
      </c>
      <c r="J256">
        <f t="shared" si="8"/>
        <v>51</v>
      </c>
      <c r="K256" s="53">
        <f t="shared" si="9"/>
        <v>1818</v>
      </c>
      <c r="L256" t="s">
        <v>2933</v>
      </c>
      <c r="M256" t="s">
        <v>183</v>
      </c>
      <c r="N256" t="s">
        <v>183</v>
      </c>
      <c r="O256" t="s">
        <v>183</v>
      </c>
      <c r="P256" s="52" t="s">
        <v>1301</v>
      </c>
    </row>
    <row r="257" spans="1:16" x14ac:dyDescent="0.2">
      <c r="A257">
        <v>298</v>
      </c>
      <c r="B257" t="s">
        <v>156</v>
      </c>
      <c r="C257" t="s">
        <v>1477</v>
      </c>
      <c r="D257" s="13" t="s">
        <v>2111</v>
      </c>
      <c r="E257" t="s">
        <v>1425</v>
      </c>
      <c r="F257" s="32">
        <v>1870</v>
      </c>
      <c r="G257" s="33" t="s">
        <v>2050</v>
      </c>
      <c r="H257" s="32">
        <v>28</v>
      </c>
      <c r="I257" s="13" t="s">
        <v>2111</v>
      </c>
      <c r="J257">
        <v>0</v>
      </c>
      <c r="K257" s="53">
        <f t="shared" si="9"/>
        <v>1870</v>
      </c>
      <c r="L257" t="s">
        <v>2190</v>
      </c>
      <c r="M257" t="s">
        <v>183</v>
      </c>
      <c r="N257" t="s">
        <v>183</v>
      </c>
      <c r="O257" t="s">
        <v>183</v>
      </c>
      <c r="P257" s="52" t="s">
        <v>1301</v>
      </c>
    </row>
    <row r="258" spans="1:16" x14ac:dyDescent="0.2">
      <c r="A258">
        <v>299</v>
      </c>
      <c r="B258" t="s">
        <v>110</v>
      </c>
      <c r="C258" t="s">
        <v>391</v>
      </c>
      <c r="D258" t="s">
        <v>1301</v>
      </c>
      <c r="E258" t="s">
        <v>1425</v>
      </c>
      <c r="F258" s="32">
        <v>1870</v>
      </c>
      <c r="G258" s="33" t="s">
        <v>1987</v>
      </c>
      <c r="H258" s="32">
        <v>19</v>
      </c>
      <c r="I258" s="13">
        <v>65</v>
      </c>
      <c r="J258">
        <f t="shared" si="8"/>
        <v>65</v>
      </c>
      <c r="K258" s="53">
        <f t="shared" si="9"/>
        <v>1805</v>
      </c>
      <c r="L258" t="s">
        <v>2933</v>
      </c>
      <c r="M258" t="s">
        <v>183</v>
      </c>
      <c r="N258" t="s">
        <v>183</v>
      </c>
      <c r="O258" t="s">
        <v>183</v>
      </c>
      <c r="P258" s="52" t="s">
        <v>1301</v>
      </c>
    </row>
    <row r="259" spans="1:16" x14ac:dyDescent="0.2">
      <c r="A259">
        <v>300</v>
      </c>
      <c r="B259" t="s">
        <v>194</v>
      </c>
      <c r="C259" t="s">
        <v>514</v>
      </c>
      <c r="D259" t="s">
        <v>1301</v>
      </c>
      <c r="E259" t="s">
        <v>1425</v>
      </c>
      <c r="F259" s="32">
        <v>1870</v>
      </c>
      <c r="G259" s="33" t="s">
        <v>2103</v>
      </c>
      <c r="H259" s="32">
        <v>30</v>
      </c>
      <c r="I259" s="13">
        <v>18</v>
      </c>
      <c r="J259">
        <f t="shared" ref="J259:J321" si="10">I259</f>
        <v>18</v>
      </c>
      <c r="K259" s="53">
        <f t="shared" si="9"/>
        <v>1852</v>
      </c>
      <c r="L259" t="s">
        <v>2933</v>
      </c>
      <c r="M259" t="s">
        <v>183</v>
      </c>
      <c r="N259" t="s">
        <v>183</v>
      </c>
      <c r="O259" t="s">
        <v>183</v>
      </c>
      <c r="P259" s="52" t="s">
        <v>1301</v>
      </c>
    </row>
    <row r="260" spans="1:16" x14ac:dyDescent="0.2">
      <c r="A260">
        <v>301</v>
      </c>
      <c r="B260" t="s">
        <v>97</v>
      </c>
      <c r="C260" t="s">
        <v>2193</v>
      </c>
      <c r="D260" s="13" t="s">
        <v>2111</v>
      </c>
      <c r="E260" t="s">
        <v>1425</v>
      </c>
      <c r="F260" s="32">
        <v>1870</v>
      </c>
      <c r="G260" s="33" t="s">
        <v>2071</v>
      </c>
      <c r="H260" s="32">
        <v>4</v>
      </c>
      <c r="I260" s="13" t="s">
        <v>2111</v>
      </c>
      <c r="J260">
        <v>0</v>
      </c>
      <c r="K260" s="53">
        <f t="shared" si="9"/>
        <v>1870</v>
      </c>
      <c r="L260" t="s">
        <v>2933</v>
      </c>
      <c r="M260" t="s">
        <v>183</v>
      </c>
      <c r="N260" t="s">
        <v>183</v>
      </c>
      <c r="O260" t="s">
        <v>183</v>
      </c>
      <c r="P260" s="52" t="s">
        <v>1301</v>
      </c>
    </row>
    <row r="261" spans="1:16" x14ac:dyDescent="0.2">
      <c r="A261">
        <v>302</v>
      </c>
      <c r="B261" t="s">
        <v>664</v>
      </c>
      <c r="C261" t="s">
        <v>192</v>
      </c>
      <c r="D261" t="s">
        <v>1301</v>
      </c>
      <c r="E261" t="s">
        <v>1425</v>
      </c>
      <c r="F261" s="32">
        <v>1870</v>
      </c>
      <c r="G261" s="33" t="s">
        <v>2058</v>
      </c>
      <c r="H261" s="32">
        <v>28</v>
      </c>
      <c r="I261" s="13">
        <v>56</v>
      </c>
      <c r="J261">
        <f t="shared" si="10"/>
        <v>56</v>
      </c>
      <c r="K261" s="53">
        <f t="shared" si="9"/>
        <v>1814</v>
      </c>
      <c r="L261" t="s">
        <v>2933</v>
      </c>
      <c r="M261" t="s">
        <v>183</v>
      </c>
      <c r="N261" t="s">
        <v>183</v>
      </c>
      <c r="O261" t="s">
        <v>183</v>
      </c>
      <c r="P261" s="52" t="s">
        <v>1301</v>
      </c>
    </row>
    <row r="262" spans="1:16" x14ac:dyDescent="0.2">
      <c r="A262">
        <v>303</v>
      </c>
      <c r="B262" t="s">
        <v>214</v>
      </c>
      <c r="C262" t="s">
        <v>2194</v>
      </c>
      <c r="D262" t="s">
        <v>1301</v>
      </c>
      <c r="E262" t="s">
        <v>1425</v>
      </c>
      <c r="F262" s="32">
        <v>1871</v>
      </c>
      <c r="G262" s="33" t="s">
        <v>1076</v>
      </c>
      <c r="H262" s="32">
        <v>17</v>
      </c>
      <c r="I262" s="13">
        <v>2</v>
      </c>
      <c r="J262">
        <f t="shared" si="10"/>
        <v>2</v>
      </c>
      <c r="K262" s="53">
        <f t="shared" si="9"/>
        <v>1869</v>
      </c>
      <c r="L262" t="s">
        <v>2933</v>
      </c>
      <c r="M262" t="s">
        <v>183</v>
      </c>
      <c r="N262" t="s">
        <v>183</v>
      </c>
      <c r="O262" t="s">
        <v>183</v>
      </c>
      <c r="P262" s="52" t="s">
        <v>1301</v>
      </c>
    </row>
    <row r="263" spans="1:16" x14ac:dyDescent="0.2">
      <c r="A263">
        <v>304</v>
      </c>
      <c r="B263" t="s">
        <v>210</v>
      </c>
      <c r="C263" t="s">
        <v>439</v>
      </c>
      <c r="D263" t="s">
        <v>1301</v>
      </c>
      <c r="E263" t="s">
        <v>1425</v>
      </c>
      <c r="F263" s="32">
        <v>1871</v>
      </c>
      <c r="G263" s="33" t="s">
        <v>1987</v>
      </c>
      <c r="H263" s="32">
        <v>7</v>
      </c>
      <c r="I263" s="13">
        <v>5</v>
      </c>
      <c r="J263">
        <f t="shared" si="10"/>
        <v>5</v>
      </c>
      <c r="K263" s="53">
        <f t="shared" si="9"/>
        <v>1866</v>
      </c>
      <c r="L263" t="s">
        <v>2933</v>
      </c>
      <c r="M263" t="s">
        <v>183</v>
      </c>
      <c r="N263" t="s">
        <v>183</v>
      </c>
      <c r="O263" t="s">
        <v>183</v>
      </c>
      <c r="P263" s="52" t="s">
        <v>1301</v>
      </c>
    </row>
    <row r="264" spans="1:16" x14ac:dyDescent="0.2">
      <c r="A264">
        <v>305</v>
      </c>
      <c r="B264" t="s">
        <v>209</v>
      </c>
      <c r="C264" t="s">
        <v>77</v>
      </c>
      <c r="D264" t="s">
        <v>1301</v>
      </c>
      <c r="E264" t="s">
        <v>2195</v>
      </c>
      <c r="F264" s="32">
        <v>1871</v>
      </c>
      <c r="G264" s="33" t="s">
        <v>2052</v>
      </c>
      <c r="H264" s="32">
        <v>22</v>
      </c>
      <c r="I264" s="13">
        <v>40</v>
      </c>
      <c r="J264">
        <f t="shared" si="10"/>
        <v>40</v>
      </c>
      <c r="K264" s="53">
        <f t="shared" si="9"/>
        <v>1831</v>
      </c>
      <c r="L264" t="s">
        <v>2190</v>
      </c>
      <c r="M264" t="s">
        <v>183</v>
      </c>
      <c r="N264" t="s">
        <v>183</v>
      </c>
      <c r="O264" t="s">
        <v>183</v>
      </c>
      <c r="P264" s="52" t="s">
        <v>1301</v>
      </c>
    </row>
    <row r="265" spans="1:16" x14ac:dyDescent="0.2">
      <c r="A265">
        <v>306</v>
      </c>
      <c r="B265" t="s">
        <v>53</v>
      </c>
      <c r="C265" t="s">
        <v>1019</v>
      </c>
      <c r="D265" t="s">
        <v>1301</v>
      </c>
      <c r="E265" t="s">
        <v>1425</v>
      </c>
      <c r="F265" s="32">
        <v>1871</v>
      </c>
      <c r="G265" s="33" t="s">
        <v>2071</v>
      </c>
      <c r="H265" s="32">
        <v>21</v>
      </c>
      <c r="I265" s="13">
        <v>29</v>
      </c>
      <c r="J265">
        <f t="shared" si="10"/>
        <v>29</v>
      </c>
      <c r="K265" s="53">
        <f t="shared" si="9"/>
        <v>1842</v>
      </c>
      <c r="L265" t="s">
        <v>2933</v>
      </c>
      <c r="M265" t="s">
        <v>183</v>
      </c>
      <c r="N265" t="s">
        <v>183</v>
      </c>
      <c r="O265" t="s">
        <v>183</v>
      </c>
      <c r="P265" s="52" t="s">
        <v>1301</v>
      </c>
    </row>
    <row r="266" spans="1:16" x14ac:dyDescent="0.2">
      <c r="A266">
        <v>307</v>
      </c>
      <c r="B266" t="s">
        <v>45</v>
      </c>
      <c r="C266" t="s">
        <v>50</v>
      </c>
      <c r="D266" t="s">
        <v>1301</v>
      </c>
      <c r="E266" t="s">
        <v>1425</v>
      </c>
      <c r="F266" s="32">
        <v>1871</v>
      </c>
      <c r="G266" s="33" t="s">
        <v>2053</v>
      </c>
      <c r="H266" s="32">
        <v>20</v>
      </c>
      <c r="I266" s="13">
        <v>79</v>
      </c>
      <c r="J266">
        <f t="shared" si="10"/>
        <v>79</v>
      </c>
      <c r="K266" s="53">
        <f t="shared" si="9"/>
        <v>1792</v>
      </c>
      <c r="L266" t="s">
        <v>2190</v>
      </c>
      <c r="M266" t="s">
        <v>183</v>
      </c>
      <c r="N266" t="s">
        <v>183</v>
      </c>
      <c r="O266" t="s">
        <v>183</v>
      </c>
      <c r="P266" s="52" t="s">
        <v>1301</v>
      </c>
    </row>
    <row r="267" spans="1:16" x14ac:dyDescent="0.2">
      <c r="A267">
        <v>308</v>
      </c>
      <c r="B267" t="s">
        <v>108</v>
      </c>
      <c r="C267" t="s">
        <v>60</v>
      </c>
      <c r="D267" t="s">
        <v>1301</v>
      </c>
      <c r="E267" t="s">
        <v>1425</v>
      </c>
      <c r="F267" s="32">
        <v>1871</v>
      </c>
      <c r="G267" s="33" t="s">
        <v>2071</v>
      </c>
      <c r="H267" s="32">
        <v>26</v>
      </c>
      <c r="I267" s="13">
        <v>20</v>
      </c>
      <c r="J267">
        <f t="shared" si="10"/>
        <v>20</v>
      </c>
      <c r="K267" s="53">
        <f t="shared" si="9"/>
        <v>1851</v>
      </c>
      <c r="L267" t="s">
        <v>2933</v>
      </c>
      <c r="M267" t="s">
        <v>183</v>
      </c>
      <c r="N267" t="s">
        <v>183</v>
      </c>
      <c r="O267" t="s">
        <v>183</v>
      </c>
      <c r="P267" s="52" t="s">
        <v>1301</v>
      </c>
    </row>
    <row r="268" spans="1:16" x14ac:dyDescent="0.2">
      <c r="A268">
        <v>309</v>
      </c>
      <c r="B268" t="s">
        <v>1064</v>
      </c>
      <c r="C268" t="s">
        <v>1464</v>
      </c>
      <c r="D268" t="s">
        <v>1301</v>
      </c>
      <c r="E268" t="s">
        <v>1425</v>
      </c>
      <c r="F268" s="32">
        <v>1872</v>
      </c>
      <c r="G268" s="33" t="s">
        <v>2054</v>
      </c>
      <c r="H268" s="32">
        <v>5</v>
      </c>
      <c r="I268" s="13">
        <v>22</v>
      </c>
      <c r="J268">
        <f t="shared" si="10"/>
        <v>22</v>
      </c>
      <c r="K268" s="53">
        <f t="shared" si="9"/>
        <v>1850</v>
      </c>
      <c r="L268" t="s">
        <v>2933</v>
      </c>
      <c r="M268" t="s">
        <v>183</v>
      </c>
      <c r="N268" t="s">
        <v>183</v>
      </c>
      <c r="O268" t="s">
        <v>183</v>
      </c>
      <c r="P268" s="52" t="s">
        <v>1301</v>
      </c>
    </row>
    <row r="269" spans="1:16" x14ac:dyDescent="0.2">
      <c r="A269">
        <v>310</v>
      </c>
      <c r="B269" t="s">
        <v>45</v>
      </c>
      <c r="C269" t="s">
        <v>123</v>
      </c>
      <c r="D269" t="s">
        <v>1301</v>
      </c>
      <c r="E269" t="s">
        <v>1425</v>
      </c>
      <c r="F269" s="32">
        <v>1872</v>
      </c>
      <c r="G269" s="33" t="s">
        <v>2103</v>
      </c>
      <c r="H269" s="32">
        <v>13</v>
      </c>
      <c r="I269" s="13">
        <v>64</v>
      </c>
      <c r="J269">
        <f t="shared" si="10"/>
        <v>64</v>
      </c>
      <c r="K269" s="53">
        <f t="shared" si="9"/>
        <v>1808</v>
      </c>
      <c r="L269" t="s">
        <v>2190</v>
      </c>
      <c r="M269" t="s">
        <v>183</v>
      </c>
      <c r="N269" t="s">
        <v>183</v>
      </c>
      <c r="O269" t="s">
        <v>183</v>
      </c>
      <c r="P269" s="52" t="s">
        <v>1301</v>
      </c>
    </row>
    <row r="270" spans="1:16" x14ac:dyDescent="0.2">
      <c r="A270">
        <v>311</v>
      </c>
      <c r="B270" t="s">
        <v>165</v>
      </c>
      <c r="C270" t="s">
        <v>2196</v>
      </c>
      <c r="D270" s="13" t="s">
        <v>2111</v>
      </c>
      <c r="E270" t="s">
        <v>1425</v>
      </c>
      <c r="F270" s="32">
        <v>1873</v>
      </c>
      <c r="G270" s="33" t="s">
        <v>2072</v>
      </c>
      <c r="H270" s="32">
        <v>30</v>
      </c>
      <c r="I270" s="13" t="s">
        <v>2111</v>
      </c>
      <c r="J270">
        <v>0</v>
      </c>
      <c r="K270" s="53">
        <f t="shared" si="9"/>
        <v>1873</v>
      </c>
      <c r="L270" t="s">
        <v>2190</v>
      </c>
      <c r="M270" t="s">
        <v>183</v>
      </c>
      <c r="N270" t="s">
        <v>183</v>
      </c>
      <c r="O270" t="s">
        <v>183</v>
      </c>
      <c r="P270" s="52" t="s">
        <v>1301</v>
      </c>
    </row>
    <row r="271" spans="1:16" x14ac:dyDescent="0.2">
      <c r="A271">
        <v>312</v>
      </c>
      <c r="B271" t="s">
        <v>64</v>
      </c>
      <c r="C271" t="s">
        <v>65</v>
      </c>
      <c r="D271" t="s">
        <v>1301</v>
      </c>
      <c r="E271" t="s">
        <v>1425</v>
      </c>
      <c r="F271" s="32">
        <v>1873</v>
      </c>
      <c r="G271" s="33" t="s">
        <v>2047</v>
      </c>
      <c r="H271" s="32">
        <v>24</v>
      </c>
      <c r="I271" s="13">
        <v>82</v>
      </c>
      <c r="J271">
        <f t="shared" si="10"/>
        <v>82</v>
      </c>
      <c r="K271" s="53">
        <f t="shared" si="9"/>
        <v>1791</v>
      </c>
      <c r="L271" t="s">
        <v>2933</v>
      </c>
      <c r="M271" t="s">
        <v>183</v>
      </c>
      <c r="N271" t="s">
        <v>183</v>
      </c>
      <c r="O271" t="s">
        <v>183</v>
      </c>
      <c r="P271" s="52" t="s">
        <v>1301</v>
      </c>
    </row>
    <row r="272" spans="1:16" x14ac:dyDescent="0.2">
      <c r="A272">
        <v>313</v>
      </c>
      <c r="B272" t="s">
        <v>48</v>
      </c>
      <c r="C272" t="s">
        <v>44</v>
      </c>
      <c r="D272" t="s">
        <v>1301</v>
      </c>
      <c r="E272" t="s">
        <v>2135</v>
      </c>
      <c r="F272" s="32">
        <v>1873</v>
      </c>
      <c r="G272" s="33" t="s">
        <v>2054</v>
      </c>
      <c r="H272" s="32">
        <v>9</v>
      </c>
      <c r="I272" s="13">
        <v>77</v>
      </c>
      <c r="J272">
        <f t="shared" si="10"/>
        <v>77</v>
      </c>
      <c r="K272" s="53">
        <f t="shared" si="9"/>
        <v>1796</v>
      </c>
      <c r="L272" t="s">
        <v>2933</v>
      </c>
      <c r="M272" t="s">
        <v>183</v>
      </c>
      <c r="N272" t="s">
        <v>183</v>
      </c>
      <c r="O272" t="s">
        <v>183</v>
      </c>
      <c r="P272" s="52" t="s">
        <v>1301</v>
      </c>
    </row>
    <row r="273" spans="1:16" x14ac:dyDescent="0.2">
      <c r="A273">
        <v>314</v>
      </c>
      <c r="B273" s="13" t="s">
        <v>74</v>
      </c>
      <c r="C273" t="s">
        <v>75</v>
      </c>
      <c r="D273" t="s">
        <v>1301</v>
      </c>
      <c r="E273" t="s">
        <v>1425</v>
      </c>
      <c r="F273" s="32">
        <v>1873</v>
      </c>
      <c r="G273" s="33" t="s">
        <v>2054</v>
      </c>
      <c r="H273" s="32">
        <v>13</v>
      </c>
      <c r="I273" s="13">
        <v>83</v>
      </c>
      <c r="J273">
        <f t="shared" si="10"/>
        <v>83</v>
      </c>
      <c r="K273" s="53">
        <f t="shared" si="9"/>
        <v>1790</v>
      </c>
      <c r="L273" t="s">
        <v>2933</v>
      </c>
      <c r="M273" t="s">
        <v>183</v>
      </c>
      <c r="N273" t="s">
        <v>183</v>
      </c>
      <c r="O273" t="s">
        <v>183</v>
      </c>
      <c r="P273" s="52" t="s">
        <v>1301</v>
      </c>
    </row>
    <row r="274" spans="1:16" x14ac:dyDescent="0.2">
      <c r="A274">
        <v>315</v>
      </c>
      <c r="B274" t="s">
        <v>2197</v>
      </c>
      <c r="C274" t="s">
        <v>44</v>
      </c>
      <c r="D274" t="s">
        <v>1301</v>
      </c>
      <c r="E274" t="s">
        <v>1425</v>
      </c>
      <c r="F274" s="32">
        <v>1873</v>
      </c>
      <c r="G274" s="33" t="s">
        <v>2054</v>
      </c>
      <c r="H274" s="32">
        <v>15</v>
      </c>
      <c r="I274" s="13">
        <v>22</v>
      </c>
      <c r="J274">
        <f t="shared" si="10"/>
        <v>22</v>
      </c>
      <c r="K274" s="53">
        <f t="shared" si="9"/>
        <v>1851</v>
      </c>
      <c r="L274" t="s">
        <v>2190</v>
      </c>
      <c r="M274" t="s">
        <v>183</v>
      </c>
      <c r="N274" t="s">
        <v>183</v>
      </c>
      <c r="O274" t="s">
        <v>183</v>
      </c>
      <c r="P274" s="52" t="s">
        <v>1301</v>
      </c>
    </row>
    <row r="275" spans="1:16" x14ac:dyDescent="0.2">
      <c r="A275">
        <v>316</v>
      </c>
      <c r="B275" t="s">
        <v>2198</v>
      </c>
      <c r="C275" t="s">
        <v>71</v>
      </c>
      <c r="D275" t="s">
        <v>1301</v>
      </c>
      <c r="E275" t="s">
        <v>1425</v>
      </c>
      <c r="F275" s="32">
        <v>1873</v>
      </c>
      <c r="G275" s="33" t="s">
        <v>2050</v>
      </c>
      <c r="H275" s="32">
        <v>24</v>
      </c>
      <c r="I275" s="13">
        <v>52</v>
      </c>
      <c r="J275">
        <f t="shared" si="10"/>
        <v>52</v>
      </c>
      <c r="K275" s="53">
        <f t="shared" ref="K275:K338" si="11">YEAR(DATEVALUE(H275&amp;" "&amp;G275&amp;" "&amp;F275+200)-IF(J275&lt;1,J275*365,DATE(1900+J275,1,1)))-200</f>
        <v>1821</v>
      </c>
      <c r="L275" t="s">
        <v>2190</v>
      </c>
      <c r="M275" t="s">
        <v>183</v>
      </c>
      <c r="N275" t="s">
        <v>183</v>
      </c>
      <c r="O275" t="s">
        <v>183</v>
      </c>
      <c r="P275" s="52" t="s">
        <v>1301</v>
      </c>
    </row>
    <row r="276" spans="1:16" x14ac:dyDescent="0.2">
      <c r="A276">
        <v>317</v>
      </c>
      <c r="B276" t="s">
        <v>84</v>
      </c>
      <c r="C276" t="s">
        <v>57</v>
      </c>
      <c r="D276" t="s">
        <v>1301</v>
      </c>
      <c r="E276" t="s">
        <v>1425</v>
      </c>
      <c r="F276" s="32">
        <v>1873</v>
      </c>
      <c r="G276" s="33" t="s">
        <v>2061</v>
      </c>
      <c r="H276" s="32">
        <v>31</v>
      </c>
      <c r="I276" s="13">
        <v>73</v>
      </c>
      <c r="J276">
        <f t="shared" si="10"/>
        <v>73</v>
      </c>
      <c r="K276" s="53">
        <f t="shared" si="11"/>
        <v>1800</v>
      </c>
      <c r="L276" t="s">
        <v>2933</v>
      </c>
      <c r="M276" t="s">
        <v>183</v>
      </c>
      <c r="N276" t="s">
        <v>183</v>
      </c>
      <c r="O276" t="s">
        <v>183</v>
      </c>
      <c r="P276" s="52" t="s">
        <v>1301</v>
      </c>
    </row>
    <row r="277" spans="1:16" x14ac:dyDescent="0.2">
      <c r="A277">
        <v>318</v>
      </c>
      <c r="B277" t="s">
        <v>2199</v>
      </c>
      <c r="C277" t="s">
        <v>447</v>
      </c>
      <c r="D277" t="s">
        <v>1301</v>
      </c>
      <c r="E277" t="s">
        <v>1425</v>
      </c>
      <c r="F277" s="32">
        <v>1873</v>
      </c>
      <c r="G277" s="33" t="s">
        <v>2053</v>
      </c>
      <c r="H277" s="32">
        <v>13</v>
      </c>
      <c r="I277" s="13">
        <v>5</v>
      </c>
      <c r="J277">
        <f t="shared" si="10"/>
        <v>5</v>
      </c>
      <c r="K277" s="53">
        <f t="shared" si="11"/>
        <v>1868</v>
      </c>
      <c r="L277" t="s">
        <v>2933</v>
      </c>
      <c r="M277" t="s">
        <v>183</v>
      </c>
      <c r="N277" t="s">
        <v>183</v>
      </c>
      <c r="O277" t="s">
        <v>183</v>
      </c>
      <c r="P277" s="52" t="s">
        <v>1301</v>
      </c>
    </row>
    <row r="278" spans="1:16" x14ac:dyDescent="0.2">
      <c r="A278">
        <v>319</v>
      </c>
      <c r="B278" s="8" t="s">
        <v>2200</v>
      </c>
      <c r="C278" t="s">
        <v>50</v>
      </c>
      <c r="D278" t="s">
        <v>2201</v>
      </c>
      <c r="E278" t="s">
        <v>1425</v>
      </c>
      <c r="F278" s="32">
        <v>1873</v>
      </c>
      <c r="G278" s="33" t="s">
        <v>2053</v>
      </c>
      <c r="H278" s="32">
        <v>23</v>
      </c>
      <c r="I278" s="13">
        <v>74</v>
      </c>
      <c r="J278">
        <f t="shared" si="10"/>
        <v>74</v>
      </c>
      <c r="K278" s="53">
        <f t="shared" si="11"/>
        <v>1799</v>
      </c>
      <c r="L278" t="s">
        <v>2933</v>
      </c>
      <c r="M278" t="s">
        <v>183</v>
      </c>
      <c r="N278" t="s">
        <v>183</v>
      </c>
      <c r="O278" t="s">
        <v>183</v>
      </c>
      <c r="P278" s="52" t="s">
        <v>1301</v>
      </c>
    </row>
    <row r="279" spans="1:16" x14ac:dyDescent="0.2">
      <c r="A279">
        <v>320</v>
      </c>
      <c r="B279" t="s">
        <v>216</v>
      </c>
      <c r="C279" t="s">
        <v>1950</v>
      </c>
      <c r="D279" t="s">
        <v>1301</v>
      </c>
      <c r="E279" t="s">
        <v>1425</v>
      </c>
      <c r="F279" s="32">
        <v>1875</v>
      </c>
      <c r="G279" s="33" t="s">
        <v>2047</v>
      </c>
      <c r="H279" s="32">
        <v>7</v>
      </c>
      <c r="I279" s="13" t="s">
        <v>2086</v>
      </c>
      <c r="J279">
        <f>1/12</f>
        <v>8.3333333333333329E-2</v>
      </c>
      <c r="K279" s="53">
        <f t="shared" si="11"/>
        <v>1875</v>
      </c>
      <c r="L279" t="s">
        <v>2933</v>
      </c>
      <c r="M279" t="s">
        <v>183</v>
      </c>
      <c r="N279" t="s">
        <v>183</v>
      </c>
      <c r="O279" t="s">
        <v>183</v>
      </c>
      <c r="P279" s="52" t="s">
        <v>1301</v>
      </c>
    </row>
    <row r="280" spans="1:16" x14ac:dyDescent="0.2">
      <c r="A280">
        <v>321</v>
      </c>
      <c r="B280" t="s">
        <v>935</v>
      </c>
      <c r="C280" t="s">
        <v>46</v>
      </c>
      <c r="D280" t="s">
        <v>1301</v>
      </c>
      <c r="E280" t="s">
        <v>1425</v>
      </c>
      <c r="F280" s="32">
        <v>1875</v>
      </c>
      <c r="G280" s="33" t="s">
        <v>2047</v>
      </c>
      <c r="H280" s="32">
        <v>25</v>
      </c>
      <c r="I280" s="13">
        <v>87</v>
      </c>
      <c r="J280">
        <f t="shared" si="10"/>
        <v>87</v>
      </c>
      <c r="K280" s="53">
        <f t="shared" si="11"/>
        <v>1788</v>
      </c>
      <c r="L280" t="s">
        <v>2933</v>
      </c>
      <c r="M280" t="s">
        <v>183</v>
      </c>
      <c r="N280" t="s">
        <v>183</v>
      </c>
      <c r="O280" t="s">
        <v>183</v>
      </c>
      <c r="P280" s="52" t="s">
        <v>1301</v>
      </c>
    </row>
    <row r="281" spans="1:16" x14ac:dyDescent="0.2">
      <c r="A281">
        <v>322</v>
      </c>
      <c r="B281" t="s">
        <v>156</v>
      </c>
      <c r="C281" t="s">
        <v>111</v>
      </c>
      <c r="D281" t="s">
        <v>1301</v>
      </c>
      <c r="E281" t="s">
        <v>1425</v>
      </c>
      <c r="F281" s="32">
        <v>1875</v>
      </c>
      <c r="G281" s="33" t="s">
        <v>1987</v>
      </c>
      <c r="H281" s="32">
        <v>29</v>
      </c>
      <c r="I281" s="13">
        <v>48</v>
      </c>
      <c r="J281">
        <f t="shared" si="10"/>
        <v>48</v>
      </c>
      <c r="K281" s="53">
        <f t="shared" si="11"/>
        <v>1827</v>
      </c>
      <c r="L281" t="s">
        <v>2933</v>
      </c>
      <c r="M281" t="s">
        <v>183</v>
      </c>
      <c r="N281" t="s">
        <v>183</v>
      </c>
      <c r="O281" t="s">
        <v>183</v>
      </c>
      <c r="P281" s="52" t="s">
        <v>1301</v>
      </c>
    </row>
    <row r="282" spans="1:16" x14ac:dyDescent="0.2">
      <c r="A282">
        <v>323</v>
      </c>
      <c r="B282" t="s">
        <v>213</v>
      </c>
      <c r="C282" t="s">
        <v>57</v>
      </c>
      <c r="D282" s="13" t="s">
        <v>2111</v>
      </c>
      <c r="E282" t="s">
        <v>1425</v>
      </c>
      <c r="F282" s="32">
        <v>1875</v>
      </c>
      <c r="G282" s="33" t="s">
        <v>2103</v>
      </c>
      <c r="H282" s="32">
        <v>1</v>
      </c>
      <c r="I282" s="13" t="s">
        <v>2111</v>
      </c>
      <c r="J282">
        <v>0</v>
      </c>
      <c r="K282" s="53">
        <f t="shared" si="11"/>
        <v>1875</v>
      </c>
      <c r="L282" t="s">
        <v>2190</v>
      </c>
      <c r="M282" t="s">
        <v>183</v>
      </c>
      <c r="N282" t="s">
        <v>183</v>
      </c>
      <c r="O282" t="s">
        <v>183</v>
      </c>
      <c r="P282" s="52" t="s">
        <v>1301</v>
      </c>
    </row>
    <row r="283" spans="1:16" x14ac:dyDescent="0.2">
      <c r="A283">
        <v>324</v>
      </c>
      <c r="B283" t="s">
        <v>156</v>
      </c>
      <c r="C283" t="s">
        <v>167</v>
      </c>
      <c r="D283" t="s">
        <v>1301</v>
      </c>
      <c r="E283" t="s">
        <v>1425</v>
      </c>
      <c r="F283" s="32">
        <v>1875</v>
      </c>
      <c r="G283" s="33" t="s">
        <v>2103</v>
      </c>
      <c r="H283" s="32">
        <v>7</v>
      </c>
      <c r="I283" s="13">
        <v>38</v>
      </c>
      <c r="J283">
        <f t="shared" si="10"/>
        <v>38</v>
      </c>
      <c r="K283" s="53">
        <f t="shared" si="11"/>
        <v>1837</v>
      </c>
      <c r="L283" t="s">
        <v>2933</v>
      </c>
      <c r="M283" t="s">
        <v>183</v>
      </c>
      <c r="N283" t="s">
        <v>183</v>
      </c>
      <c r="O283" t="s">
        <v>183</v>
      </c>
      <c r="P283" s="52" t="s">
        <v>1301</v>
      </c>
    </row>
    <row r="284" spans="1:16" x14ac:dyDescent="0.2">
      <c r="A284">
        <v>325</v>
      </c>
      <c r="B284" t="s">
        <v>81</v>
      </c>
      <c r="C284" t="s">
        <v>113</v>
      </c>
      <c r="D284" s="13" t="s">
        <v>2111</v>
      </c>
      <c r="E284" t="s">
        <v>1425</v>
      </c>
      <c r="F284" s="32">
        <v>1875</v>
      </c>
      <c r="G284" s="33" t="s">
        <v>2103</v>
      </c>
      <c r="H284" s="32">
        <v>13</v>
      </c>
      <c r="I284" s="13" t="s">
        <v>2111</v>
      </c>
      <c r="J284">
        <v>0</v>
      </c>
      <c r="K284" s="53">
        <f t="shared" si="11"/>
        <v>1875</v>
      </c>
      <c r="L284" t="s">
        <v>2933</v>
      </c>
      <c r="M284" t="s">
        <v>183</v>
      </c>
      <c r="N284" t="s">
        <v>183</v>
      </c>
      <c r="O284" t="s">
        <v>183</v>
      </c>
      <c r="P284" s="52" t="s">
        <v>1301</v>
      </c>
    </row>
    <row r="285" spans="1:16" x14ac:dyDescent="0.2">
      <c r="A285">
        <v>326</v>
      </c>
      <c r="B285" t="s">
        <v>43</v>
      </c>
      <c r="C285" t="s">
        <v>667</v>
      </c>
      <c r="D285" t="s">
        <v>1301</v>
      </c>
      <c r="E285" t="s">
        <v>1425</v>
      </c>
      <c r="F285" s="32">
        <v>1875</v>
      </c>
      <c r="G285" s="33" t="s">
        <v>2058</v>
      </c>
      <c r="H285" s="32">
        <v>17</v>
      </c>
      <c r="I285" s="13">
        <v>26</v>
      </c>
      <c r="J285">
        <f t="shared" si="10"/>
        <v>26</v>
      </c>
      <c r="K285" s="53">
        <f t="shared" si="11"/>
        <v>1849</v>
      </c>
      <c r="L285" t="s">
        <v>2933</v>
      </c>
      <c r="M285" t="s">
        <v>183</v>
      </c>
      <c r="N285" t="s">
        <v>183</v>
      </c>
      <c r="O285" t="s">
        <v>183</v>
      </c>
      <c r="P285" s="52" t="s">
        <v>1301</v>
      </c>
    </row>
    <row r="286" spans="1:16" x14ac:dyDescent="0.2">
      <c r="A286">
        <v>327</v>
      </c>
      <c r="B286" t="s">
        <v>2202</v>
      </c>
      <c r="C286" t="s">
        <v>430</v>
      </c>
      <c r="D286" t="s">
        <v>1301</v>
      </c>
      <c r="E286" t="s">
        <v>2203</v>
      </c>
      <c r="F286" s="32">
        <v>1876</v>
      </c>
      <c r="G286" s="33" t="s">
        <v>1987</v>
      </c>
      <c r="H286" s="32">
        <v>15</v>
      </c>
      <c r="I286" s="13">
        <v>20</v>
      </c>
      <c r="J286">
        <f t="shared" si="10"/>
        <v>20</v>
      </c>
      <c r="K286" s="53">
        <f t="shared" si="11"/>
        <v>1856</v>
      </c>
      <c r="L286" t="s">
        <v>2933</v>
      </c>
      <c r="M286" t="s">
        <v>183</v>
      </c>
      <c r="N286" t="s">
        <v>183</v>
      </c>
      <c r="O286" t="s">
        <v>183</v>
      </c>
      <c r="P286" s="52" t="s">
        <v>1301</v>
      </c>
    </row>
    <row r="287" spans="1:16" x14ac:dyDescent="0.2">
      <c r="A287">
        <v>328</v>
      </c>
      <c r="B287" t="s">
        <v>2204</v>
      </c>
      <c r="C287" t="s">
        <v>335</v>
      </c>
      <c r="D287" t="s">
        <v>1301</v>
      </c>
      <c r="E287" t="s">
        <v>1425</v>
      </c>
      <c r="F287" s="32">
        <v>1876</v>
      </c>
      <c r="G287" s="33" t="s">
        <v>2052</v>
      </c>
      <c r="H287" s="32">
        <v>28</v>
      </c>
      <c r="I287" s="13">
        <v>17</v>
      </c>
      <c r="J287">
        <f t="shared" si="10"/>
        <v>17</v>
      </c>
      <c r="K287" s="53">
        <f t="shared" si="11"/>
        <v>1859</v>
      </c>
      <c r="L287" t="s">
        <v>2933</v>
      </c>
      <c r="M287" t="s">
        <v>183</v>
      </c>
      <c r="N287" t="s">
        <v>183</v>
      </c>
      <c r="O287" t="s">
        <v>183</v>
      </c>
      <c r="P287" s="52" t="s">
        <v>1301</v>
      </c>
    </row>
    <row r="288" spans="1:16" x14ac:dyDescent="0.2">
      <c r="A288">
        <v>329</v>
      </c>
      <c r="B288" t="s">
        <v>112</v>
      </c>
      <c r="C288" t="s">
        <v>57</v>
      </c>
      <c r="D288" t="s">
        <v>1301</v>
      </c>
      <c r="E288" t="s">
        <v>1425</v>
      </c>
      <c r="F288" s="32">
        <v>1876</v>
      </c>
      <c r="G288" s="33" t="s">
        <v>2071</v>
      </c>
      <c r="H288" s="32">
        <v>27</v>
      </c>
      <c r="I288" s="13">
        <v>81</v>
      </c>
      <c r="J288">
        <f t="shared" si="10"/>
        <v>81</v>
      </c>
      <c r="K288" s="53">
        <f t="shared" si="11"/>
        <v>1795</v>
      </c>
      <c r="L288" t="s">
        <v>2933</v>
      </c>
      <c r="M288" t="s">
        <v>183</v>
      </c>
      <c r="N288" t="s">
        <v>183</v>
      </c>
      <c r="O288" t="s">
        <v>183</v>
      </c>
      <c r="P288" s="52" t="s">
        <v>1301</v>
      </c>
    </row>
    <row r="289" spans="1:16" x14ac:dyDescent="0.2">
      <c r="A289">
        <v>330</v>
      </c>
      <c r="B289" t="s">
        <v>48</v>
      </c>
      <c r="C289" t="s">
        <v>123</v>
      </c>
      <c r="D289" t="s">
        <v>1301</v>
      </c>
      <c r="E289" t="s">
        <v>956</v>
      </c>
      <c r="F289" s="32">
        <v>1876</v>
      </c>
      <c r="G289" s="33" t="s">
        <v>2058</v>
      </c>
      <c r="H289" s="32">
        <v>11</v>
      </c>
      <c r="I289" s="13">
        <v>78</v>
      </c>
      <c r="J289">
        <f t="shared" si="10"/>
        <v>78</v>
      </c>
      <c r="K289" s="53">
        <f t="shared" si="11"/>
        <v>1798</v>
      </c>
      <c r="L289" t="s">
        <v>2933</v>
      </c>
      <c r="M289" t="s">
        <v>183</v>
      </c>
      <c r="N289" t="s">
        <v>183</v>
      </c>
      <c r="O289" t="s">
        <v>183</v>
      </c>
      <c r="P289" s="52" t="s">
        <v>1301</v>
      </c>
    </row>
    <row r="290" spans="1:16" x14ac:dyDescent="0.2">
      <c r="A290">
        <v>331</v>
      </c>
      <c r="B290" t="s">
        <v>2205</v>
      </c>
      <c r="C290" t="s">
        <v>2206</v>
      </c>
      <c r="D290" t="s">
        <v>1301</v>
      </c>
      <c r="E290" t="s">
        <v>1425</v>
      </c>
      <c r="F290" s="32">
        <v>1877</v>
      </c>
      <c r="G290" s="33" t="s">
        <v>2054</v>
      </c>
      <c r="H290" s="32">
        <v>21</v>
      </c>
      <c r="I290" s="13">
        <v>81</v>
      </c>
      <c r="J290">
        <f t="shared" si="10"/>
        <v>81</v>
      </c>
      <c r="K290" s="53">
        <f t="shared" si="11"/>
        <v>1796</v>
      </c>
      <c r="L290" t="s">
        <v>2934</v>
      </c>
      <c r="M290" t="s">
        <v>183</v>
      </c>
      <c r="N290" t="s">
        <v>183</v>
      </c>
      <c r="O290" t="s">
        <v>183</v>
      </c>
      <c r="P290" s="52" t="s">
        <v>1301</v>
      </c>
    </row>
    <row r="291" spans="1:16" x14ac:dyDescent="0.2">
      <c r="A291">
        <v>332</v>
      </c>
      <c r="B291" t="s">
        <v>43</v>
      </c>
      <c r="C291" t="s">
        <v>123</v>
      </c>
      <c r="D291" t="s">
        <v>1301</v>
      </c>
      <c r="E291" t="s">
        <v>1425</v>
      </c>
      <c r="F291" s="32">
        <v>1877</v>
      </c>
      <c r="G291" s="33" t="s">
        <v>1987</v>
      </c>
      <c r="H291" s="32">
        <v>9</v>
      </c>
      <c r="I291" s="13">
        <v>62</v>
      </c>
      <c r="J291">
        <f t="shared" si="10"/>
        <v>62</v>
      </c>
      <c r="K291" s="53">
        <f t="shared" si="11"/>
        <v>1815</v>
      </c>
      <c r="L291" s="4" t="s">
        <v>2189</v>
      </c>
      <c r="M291" t="s">
        <v>183</v>
      </c>
      <c r="N291" t="s">
        <v>183</v>
      </c>
      <c r="O291" t="s">
        <v>183</v>
      </c>
      <c r="P291" s="52" t="s">
        <v>1301</v>
      </c>
    </row>
    <row r="292" spans="1:16" x14ac:dyDescent="0.2">
      <c r="A292">
        <v>333</v>
      </c>
      <c r="B292" t="s">
        <v>122</v>
      </c>
      <c r="C292" t="s">
        <v>123</v>
      </c>
      <c r="D292" t="s">
        <v>2915</v>
      </c>
      <c r="E292" t="s">
        <v>1425</v>
      </c>
      <c r="F292" s="32">
        <v>1877</v>
      </c>
      <c r="G292" s="33" t="s">
        <v>2058</v>
      </c>
      <c r="H292" s="32">
        <v>9</v>
      </c>
      <c r="I292" s="13">
        <v>93</v>
      </c>
      <c r="J292">
        <f t="shared" si="10"/>
        <v>93</v>
      </c>
      <c r="K292" s="53">
        <f t="shared" si="11"/>
        <v>1784</v>
      </c>
      <c r="L292" t="s">
        <v>2933</v>
      </c>
      <c r="M292" t="s">
        <v>183</v>
      </c>
      <c r="N292" t="s">
        <v>183</v>
      </c>
      <c r="O292" t="s">
        <v>183</v>
      </c>
      <c r="P292" s="52" t="s">
        <v>1301</v>
      </c>
    </row>
    <row r="293" spans="1:16" x14ac:dyDescent="0.2">
      <c r="A293">
        <v>334</v>
      </c>
      <c r="B293" t="s">
        <v>43</v>
      </c>
      <c r="C293" t="s">
        <v>44</v>
      </c>
      <c r="D293" t="s">
        <v>1301</v>
      </c>
      <c r="E293" t="s">
        <v>1425</v>
      </c>
      <c r="F293" s="32">
        <v>1877</v>
      </c>
      <c r="G293" s="33" t="s">
        <v>1987</v>
      </c>
      <c r="H293" s="32">
        <v>23</v>
      </c>
      <c r="I293" s="13">
        <v>73</v>
      </c>
      <c r="J293">
        <f t="shared" si="10"/>
        <v>73</v>
      </c>
      <c r="K293" s="53">
        <f t="shared" si="11"/>
        <v>1804</v>
      </c>
      <c r="L293" t="s">
        <v>2207</v>
      </c>
      <c r="M293" t="s">
        <v>183</v>
      </c>
      <c r="N293" t="s">
        <v>183</v>
      </c>
      <c r="O293" t="s">
        <v>183</v>
      </c>
      <c r="P293" s="52" t="s">
        <v>1301</v>
      </c>
    </row>
    <row r="294" spans="1:16" x14ac:dyDescent="0.2">
      <c r="A294">
        <v>335</v>
      </c>
      <c r="B294" t="s">
        <v>85</v>
      </c>
      <c r="C294" t="s">
        <v>700</v>
      </c>
      <c r="D294" t="s">
        <v>1301</v>
      </c>
      <c r="E294" t="s">
        <v>1425</v>
      </c>
      <c r="F294" s="32">
        <v>1878</v>
      </c>
      <c r="G294" s="33" t="s">
        <v>2047</v>
      </c>
      <c r="H294" s="32">
        <v>9</v>
      </c>
      <c r="I294" s="13">
        <v>85</v>
      </c>
      <c r="J294">
        <f t="shared" si="10"/>
        <v>85</v>
      </c>
      <c r="K294" s="53">
        <f t="shared" si="11"/>
        <v>1793</v>
      </c>
      <c r="L294" t="s">
        <v>2933</v>
      </c>
      <c r="M294" t="s">
        <v>183</v>
      </c>
      <c r="N294" t="s">
        <v>183</v>
      </c>
      <c r="O294" t="s">
        <v>183</v>
      </c>
      <c r="P294" s="52" t="s">
        <v>1301</v>
      </c>
    </row>
    <row r="295" spans="1:16" x14ac:dyDescent="0.2">
      <c r="A295">
        <v>336</v>
      </c>
      <c r="B295" t="s">
        <v>649</v>
      </c>
      <c r="C295" t="s">
        <v>123</v>
      </c>
      <c r="D295" t="s">
        <v>1301</v>
      </c>
      <c r="E295" t="s">
        <v>2208</v>
      </c>
      <c r="F295" s="32">
        <v>1878</v>
      </c>
      <c r="G295" s="33" t="s">
        <v>2061</v>
      </c>
      <c r="H295" s="32">
        <v>8</v>
      </c>
      <c r="I295" s="13">
        <v>75</v>
      </c>
      <c r="J295">
        <f t="shared" si="10"/>
        <v>75</v>
      </c>
      <c r="K295" s="53">
        <f t="shared" si="11"/>
        <v>1803</v>
      </c>
      <c r="L295" t="s">
        <v>2933</v>
      </c>
      <c r="M295" t="s">
        <v>183</v>
      </c>
      <c r="N295" t="s">
        <v>183</v>
      </c>
      <c r="O295" t="s">
        <v>183</v>
      </c>
      <c r="P295" s="52" t="s">
        <v>1301</v>
      </c>
    </row>
    <row r="296" spans="1:16" x14ac:dyDescent="0.2">
      <c r="A296">
        <v>337</v>
      </c>
      <c r="B296" t="s">
        <v>49</v>
      </c>
      <c r="C296" t="s">
        <v>169</v>
      </c>
      <c r="D296" t="s">
        <v>1301</v>
      </c>
      <c r="E296" t="s">
        <v>1425</v>
      </c>
      <c r="F296" s="32">
        <v>1878</v>
      </c>
      <c r="G296" s="33" t="s">
        <v>2058</v>
      </c>
      <c r="H296" s="32">
        <v>21</v>
      </c>
      <c r="I296" s="13">
        <v>64</v>
      </c>
      <c r="J296">
        <f t="shared" si="10"/>
        <v>64</v>
      </c>
      <c r="K296" s="53">
        <f t="shared" si="11"/>
        <v>1814</v>
      </c>
      <c r="L296" t="s">
        <v>2933</v>
      </c>
      <c r="M296" t="s">
        <v>183</v>
      </c>
      <c r="N296" t="s">
        <v>183</v>
      </c>
      <c r="O296" t="s">
        <v>183</v>
      </c>
      <c r="P296" s="52" t="s">
        <v>1301</v>
      </c>
    </row>
    <row r="297" spans="1:16" x14ac:dyDescent="0.2">
      <c r="A297">
        <v>338</v>
      </c>
      <c r="B297" t="s">
        <v>2198</v>
      </c>
      <c r="C297" t="s">
        <v>399</v>
      </c>
      <c r="D297" t="s">
        <v>1301</v>
      </c>
      <c r="E297" t="s">
        <v>2209</v>
      </c>
      <c r="F297" s="32">
        <v>1879</v>
      </c>
      <c r="G297" s="33" t="s">
        <v>2072</v>
      </c>
      <c r="H297" s="32">
        <v>17</v>
      </c>
      <c r="I297" s="13">
        <v>56</v>
      </c>
      <c r="J297">
        <f t="shared" si="10"/>
        <v>56</v>
      </c>
      <c r="K297" s="53">
        <f t="shared" si="11"/>
        <v>1823</v>
      </c>
      <c r="L297" t="s">
        <v>2933</v>
      </c>
      <c r="M297" t="s">
        <v>183</v>
      </c>
      <c r="N297" t="s">
        <v>183</v>
      </c>
      <c r="O297" t="s">
        <v>183</v>
      </c>
      <c r="P297" s="52" t="s">
        <v>1301</v>
      </c>
    </row>
    <row r="298" spans="1:16" x14ac:dyDescent="0.2">
      <c r="A298">
        <v>339</v>
      </c>
      <c r="B298" t="s">
        <v>110</v>
      </c>
      <c r="C298" t="s">
        <v>50</v>
      </c>
      <c r="D298" t="s">
        <v>1301</v>
      </c>
      <c r="E298" t="s">
        <v>1425</v>
      </c>
      <c r="F298">
        <v>1879</v>
      </c>
      <c r="G298" s="33" t="s">
        <v>2052</v>
      </c>
      <c r="H298" s="32">
        <v>31</v>
      </c>
      <c r="I298" s="13">
        <v>77</v>
      </c>
      <c r="J298">
        <f t="shared" si="10"/>
        <v>77</v>
      </c>
      <c r="K298" s="53">
        <f t="shared" si="11"/>
        <v>1802</v>
      </c>
      <c r="L298" t="s">
        <v>2210</v>
      </c>
      <c r="M298" t="s">
        <v>183</v>
      </c>
      <c r="N298" t="s">
        <v>183</v>
      </c>
      <c r="O298" t="s">
        <v>183</v>
      </c>
      <c r="P298" s="52" t="s">
        <v>1301</v>
      </c>
    </row>
    <row r="299" spans="1:16" x14ac:dyDescent="0.2">
      <c r="A299">
        <v>340</v>
      </c>
      <c r="B299" t="s">
        <v>82</v>
      </c>
      <c r="C299" t="s">
        <v>200</v>
      </c>
      <c r="D299" t="s">
        <v>1301</v>
      </c>
      <c r="E299" t="s">
        <v>1425</v>
      </c>
      <c r="F299" s="32">
        <v>1879</v>
      </c>
      <c r="G299" s="33" t="s">
        <v>2061</v>
      </c>
      <c r="H299" s="32">
        <v>11</v>
      </c>
      <c r="I299" s="13">
        <v>72</v>
      </c>
      <c r="J299">
        <f t="shared" si="10"/>
        <v>72</v>
      </c>
      <c r="K299" s="53">
        <f t="shared" si="11"/>
        <v>1807</v>
      </c>
      <c r="L299" t="s">
        <v>2210</v>
      </c>
      <c r="M299" t="s">
        <v>183</v>
      </c>
      <c r="N299" t="s">
        <v>183</v>
      </c>
      <c r="O299" t="s">
        <v>183</v>
      </c>
      <c r="P299" s="52" t="s">
        <v>1301</v>
      </c>
    </row>
    <row r="300" spans="1:16" x14ac:dyDescent="0.2">
      <c r="A300">
        <v>341</v>
      </c>
      <c r="B300" t="s">
        <v>122</v>
      </c>
      <c r="C300" t="s">
        <v>1597</v>
      </c>
      <c r="D300" s="13" t="s">
        <v>2111</v>
      </c>
      <c r="E300" t="s">
        <v>1425</v>
      </c>
      <c r="F300" s="32">
        <v>1879</v>
      </c>
      <c r="G300" s="33" t="s">
        <v>2053</v>
      </c>
      <c r="H300" s="32">
        <v>13</v>
      </c>
      <c r="I300" s="13" t="s">
        <v>2111</v>
      </c>
      <c r="J300">
        <v>0</v>
      </c>
      <c r="K300" s="53">
        <f t="shared" si="11"/>
        <v>1879</v>
      </c>
      <c r="L300" t="s">
        <v>2211</v>
      </c>
      <c r="M300" t="s">
        <v>183</v>
      </c>
      <c r="N300" t="s">
        <v>183</v>
      </c>
      <c r="O300" t="s">
        <v>183</v>
      </c>
      <c r="P300" s="52" t="s">
        <v>1301</v>
      </c>
    </row>
    <row r="301" spans="1:16" x14ac:dyDescent="0.2">
      <c r="A301">
        <v>342</v>
      </c>
      <c r="B301" s="8" t="s">
        <v>2212</v>
      </c>
      <c r="C301" t="s">
        <v>44</v>
      </c>
      <c r="D301" t="s">
        <v>1301</v>
      </c>
      <c r="E301" t="s">
        <v>1425</v>
      </c>
      <c r="F301" s="32">
        <v>1880</v>
      </c>
      <c r="G301" s="33" t="s">
        <v>2072</v>
      </c>
      <c r="H301" s="32">
        <v>15</v>
      </c>
      <c r="I301" s="13">
        <v>69</v>
      </c>
      <c r="J301">
        <f t="shared" si="10"/>
        <v>69</v>
      </c>
      <c r="K301" s="53">
        <f t="shared" si="11"/>
        <v>1811</v>
      </c>
      <c r="L301" t="s">
        <v>2211</v>
      </c>
      <c r="M301" t="s">
        <v>183</v>
      </c>
      <c r="N301" t="s">
        <v>183</v>
      </c>
      <c r="O301" t="s">
        <v>183</v>
      </c>
      <c r="P301" s="52" t="s">
        <v>1301</v>
      </c>
    </row>
    <row r="302" spans="1:16" x14ac:dyDescent="0.2">
      <c r="A302">
        <v>343</v>
      </c>
      <c r="B302" t="s">
        <v>116</v>
      </c>
      <c r="C302" t="s">
        <v>60</v>
      </c>
      <c r="D302" s="13" t="s">
        <v>2111</v>
      </c>
      <c r="E302" t="s">
        <v>1425</v>
      </c>
      <c r="F302" s="32">
        <v>1880</v>
      </c>
      <c r="G302" s="33" t="s">
        <v>2054</v>
      </c>
      <c r="H302" s="32">
        <v>23</v>
      </c>
      <c r="I302" s="13" t="s">
        <v>2111</v>
      </c>
      <c r="J302">
        <v>0</v>
      </c>
      <c r="K302" s="53">
        <f t="shared" si="11"/>
        <v>1880</v>
      </c>
      <c r="L302" t="s">
        <v>2211</v>
      </c>
      <c r="M302" t="s">
        <v>183</v>
      </c>
      <c r="N302" t="s">
        <v>183</v>
      </c>
      <c r="O302" t="s">
        <v>183</v>
      </c>
      <c r="P302" s="52" t="s">
        <v>1301</v>
      </c>
    </row>
    <row r="303" spans="1:16" x14ac:dyDescent="0.2">
      <c r="A303">
        <v>344</v>
      </c>
      <c r="B303" t="s">
        <v>156</v>
      </c>
      <c r="C303" t="s">
        <v>386</v>
      </c>
      <c r="D303" t="s">
        <v>2916</v>
      </c>
      <c r="E303" t="s">
        <v>1425</v>
      </c>
      <c r="F303" s="32">
        <v>1880</v>
      </c>
      <c r="G303" s="33" t="s">
        <v>2050</v>
      </c>
      <c r="H303" s="32">
        <v>25</v>
      </c>
      <c r="I303" s="13" t="s">
        <v>2111</v>
      </c>
      <c r="J303">
        <v>0</v>
      </c>
      <c r="K303" s="53">
        <f t="shared" si="11"/>
        <v>1880</v>
      </c>
      <c r="L303" t="s">
        <v>2211</v>
      </c>
      <c r="M303" t="s">
        <v>183</v>
      </c>
      <c r="N303" t="s">
        <v>183</v>
      </c>
      <c r="O303" t="s">
        <v>183</v>
      </c>
      <c r="P303" s="52" t="s">
        <v>1301</v>
      </c>
    </row>
    <row r="304" spans="1:16" x14ac:dyDescent="0.2">
      <c r="A304">
        <v>91</v>
      </c>
      <c r="B304" t="s">
        <v>156</v>
      </c>
      <c r="C304" t="s">
        <v>208</v>
      </c>
      <c r="D304" t="s">
        <v>2916</v>
      </c>
      <c r="E304" t="s">
        <v>1425</v>
      </c>
      <c r="F304" s="32">
        <v>1880</v>
      </c>
      <c r="G304" s="33" t="s">
        <v>2050</v>
      </c>
      <c r="H304" s="32">
        <v>25</v>
      </c>
      <c r="I304" s="13" t="s">
        <v>2111</v>
      </c>
      <c r="J304">
        <v>0</v>
      </c>
      <c r="K304" s="53">
        <f t="shared" si="11"/>
        <v>1880</v>
      </c>
      <c r="L304" t="s">
        <v>2211</v>
      </c>
      <c r="M304" t="s">
        <v>183</v>
      </c>
      <c r="N304" t="s">
        <v>183</v>
      </c>
      <c r="O304" t="s">
        <v>183</v>
      </c>
      <c r="P304" s="52" t="s">
        <v>2941</v>
      </c>
    </row>
    <row r="305" spans="1:16" x14ac:dyDescent="0.2">
      <c r="A305">
        <v>345</v>
      </c>
      <c r="B305" t="s">
        <v>268</v>
      </c>
      <c r="C305" t="s">
        <v>386</v>
      </c>
      <c r="D305" s="13" t="s">
        <v>2111</v>
      </c>
      <c r="E305" t="s">
        <v>1425</v>
      </c>
      <c r="F305" s="32">
        <v>1880</v>
      </c>
      <c r="G305" s="33" t="s">
        <v>2053</v>
      </c>
      <c r="H305" s="32">
        <v>3</v>
      </c>
      <c r="I305" s="13" t="s">
        <v>2111</v>
      </c>
      <c r="J305">
        <v>0</v>
      </c>
      <c r="K305" s="53">
        <f t="shared" si="11"/>
        <v>1880</v>
      </c>
      <c r="L305" t="s">
        <v>2213</v>
      </c>
      <c r="M305" t="s">
        <v>183</v>
      </c>
      <c r="N305" t="s">
        <v>183</v>
      </c>
      <c r="O305" t="s">
        <v>183</v>
      </c>
      <c r="P305" s="52" t="s">
        <v>1301</v>
      </c>
    </row>
    <row r="306" spans="1:16" x14ac:dyDescent="0.2">
      <c r="A306">
        <v>346</v>
      </c>
      <c r="B306" t="s">
        <v>1382</v>
      </c>
      <c r="C306" t="s">
        <v>54</v>
      </c>
      <c r="D306" t="s">
        <v>1301</v>
      </c>
      <c r="E306" t="s">
        <v>2142</v>
      </c>
      <c r="F306" s="32">
        <v>1881</v>
      </c>
      <c r="G306" s="33" t="s">
        <v>2072</v>
      </c>
      <c r="H306" s="32">
        <v>8</v>
      </c>
      <c r="I306" s="13">
        <v>76</v>
      </c>
      <c r="J306">
        <f t="shared" si="10"/>
        <v>76</v>
      </c>
      <c r="K306" s="53">
        <f t="shared" si="11"/>
        <v>1805</v>
      </c>
      <c r="L306" t="s">
        <v>2213</v>
      </c>
      <c r="M306" t="s">
        <v>183</v>
      </c>
      <c r="N306" t="s">
        <v>183</v>
      </c>
      <c r="O306" t="s">
        <v>183</v>
      </c>
      <c r="P306" s="52" t="s">
        <v>1301</v>
      </c>
    </row>
    <row r="307" spans="1:16" x14ac:dyDescent="0.2">
      <c r="A307">
        <v>347</v>
      </c>
      <c r="B307" t="s">
        <v>81</v>
      </c>
      <c r="C307" t="s">
        <v>2214</v>
      </c>
      <c r="D307" t="s">
        <v>1301</v>
      </c>
      <c r="E307" t="s">
        <v>1425</v>
      </c>
      <c r="F307" s="32">
        <v>1881</v>
      </c>
      <c r="G307" s="33" t="s">
        <v>2047</v>
      </c>
      <c r="H307" s="32">
        <v>28</v>
      </c>
      <c r="I307" s="13">
        <v>1</v>
      </c>
      <c r="J307">
        <f t="shared" si="10"/>
        <v>1</v>
      </c>
      <c r="K307" s="53">
        <f t="shared" si="11"/>
        <v>1880</v>
      </c>
      <c r="L307" t="s">
        <v>2213</v>
      </c>
      <c r="M307" t="s">
        <v>183</v>
      </c>
      <c r="N307" t="s">
        <v>183</v>
      </c>
      <c r="O307" t="s">
        <v>183</v>
      </c>
      <c r="P307" s="52" t="s">
        <v>1301</v>
      </c>
    </row>
    <row r="308" spans="1:16" x14ac:dyDescent="0.2">
      <c r="A308">
        <v>348</v>
      </c>
      <c r="B308" t="s">
        <v>72</v>
      </c>
      <c r="C308" t="s">
        <v>2169</v>
      </c>
      <c r="D308" t="s">
        <v>1301</v>
      </c>
      <c r="E308" t="s">
        <v>1425</v>
      </c>
      <c r="F308" s="32">
        <v>1881</v>
      </c>
      <c r="G308" s="33" t="s">
        <v>2054</v>
      </c>
      <c r="H308" s="32">
        <v>12</v>
      </c>
      <c r="I308" s="13">
        <v>70</v>
      </c>
      <c r="J308">
        <f t="shared" si="10"/>
        <v>70</v>
      </c>
      <c r="K308" s="53">
        <f t="shared" si="11"/>
        <v>1811</v>
      </c>
      <c r="L308" t="s">
        <v>2213</v>
      </c>
      <c r="M308" t="s">
        <v>183</v>
      </c>
      <c r="N308" t="s">
        <v>183</v>
      </c>
      <c r="O308" t="s">
        <v>183</v>
      </c>
      <c r="P308" s="52" t="s">
        <v>1301</v>
      </c>
    </row>
    <row r="309" spans="1:16" x14ac:dyDescent="0.2">
      <c r="A309">
        <v>349</v>
      </c>
      <c r="B309" t="s">
        <v>104</v>
      </c>
      <c r="C309" t="s">
        <v>2215</v>
      </c>
      <c r="D309" t="s">
        <v>1301</v>
      </c>
      <c r="E309" t="s">
        <v>1425</v>
      </c>
      <c r="F309" s="32">
        <v>1881</v>
      </c>
      <c r="G309" s="33" t="s">
        <v>1987</v>
      </c>
      <c r="H309" s="32">
        <v>12</v>
      </c>
      <c r="I309" s="13">
        <v>67</v>
      </c>
      <c r="J309">
        <f t="shared" si="10"/>
        <v>67</v>
      </c>
      <c r="K309" s="53">
        <f t="shared" si="11"/>
        <v>1814</v>
      </c>
      <c r="L309" t="s">
        <v>2213</v>
      </c>
      <c r="M309" t="s">
        <v>183</v>
      </c>
      <c r="N309" t="s">
        <v>183</v>
      </c>
      <c r="O309" t="s">
        <v>183</v>
      </c>
      <c r="P309" s="52" t="s">
        <v>1301</v>
      </c>
    </row>
    <row r="310" spans="1:16" x14ac:dyDescent="0.2">
      <c r="A310">
        <v>350</v>
      </c>
      <c r="B310" t="s">
        <v>122</v>
      </c>
      <c r="C310" t="s">
        <v>2642</v>
      </c>
      <c r="D310" t="s">
        <v>1301</v>
      </c>
      <c r="E310" t="s">
        <v>1425</v>
      </c>
      <c r="F310" s="32">
        <v>1881</v>
      </c>
      <c r="G310" s="33" t="s">
        <v>2103</v>
      </c>
      <c r="H310" s="32">
        <v>20</v>
      </c>
      <c r="I310" s="13">
        <v>37</v>
      </c>
      <c r="J310">
        <f t="shared" si="10"/>
        <v>37</v>
      </c>
      <c r="K310" s="53">
        <f t="shared" si="11"/>
        <v>1844</v>
      </c>
      <c r="L310" t="s">
        <v>2213</v>
      </c>
      <c r="M310" t="s">
        <v>183</v>
      </c>
      <c r="N310" t="s">
        <v>183</v>
      </c>
      <c r="O310" t="s">
        <v>183</v>
      </c>
      <c r="P310" s="52" t="s">
        <v>1301</v>
      </c>
    </row>
    <row r="311" spans="1:16" x14ac:dyDescent="0.2">
      <c r="A311">
        <v>352</v>
      </c>
      <c r="B311" t="s">
        <v>334</v>
      </c>
      <c r="C311" t="s">
        <v>276</v>
      </c>
      <c r="D311" t="s">
        <v>1301</v>
      </c>
      <c r="E311" t="s">
        <v>1425</v>
      </c>
      <c r="F311" s="32">
        <v>1881</v>
      </c>
      <c r="G311" s="33" t="s">
        <v>2058</v>
      </c>
      <c r="H311" s="32">
        <v>30</v>
      </c>
      <c r="I311" s="13">
        <v>26</v>
      </c>
      <c r="J311">
        <f t="shared" si="10"/>
        <v>26</v>
      </c>
      <c r="K311" s="53">
        <f t="shared" si="11"/>
        <v>1855</v>
      </c>
      <c r="L311" t="s">
        <v>2213</v>
      </c>
      <c r="M311" t="s">
        <v>183</v>
      </c>
      <c r="N311" t="s">
        <v>183</v>
      </c>
      <c r="O311" t="s">
        <v>183</v>
      </c>
      <c r="P311" s="52" t="s">
        <v>1301</v>
      </c>
    </row>
    <row r="312" spans="1:16" x14ac:dyDescent="0.2">
      <c r="A312">
        <v>353</v>
      </c>
      <c r="B312" t="s">
        <v>290</v>
      </c>
      <c r="C312" t="s">
        <v>44</v>
      </c>
      <c r="D312" t="s">
        <v>1301</v>
      </c>
      <c r="E312" t="s">
        <v>1425</v>
      </c>
      <c r="F312" s="32">
        <v>1882</v>
      </c>
      <c r="G312" s="33" t="s">
        <v>1076</v>
      </c>
      <c r="H312" s="32">
        <v>5</v>
      </c>
      <c r="I312" s="13">
        <v>45</v>
      </c>
      <c r="J312">
        <f t="shared" si="10"/>
        <v>45</v>
      </c>
      <c r="K312" s="53">
        <f t="shared" si="11"/>
        <v>1837</v>
      </c>
      <c r="L312" t="s">
        <v>2213</v>
      </c>
      <c r="M312" t="s">
        <v>183</v>
      </c>
      <c r="N312" t="s">
        <v>183</v>
      </c>
      <c r="O312" t="s">
        <v>183</v>
      </c>
      <c r="P312" s="52" t="s">
        <v>1301</v>
      </c>
    </row>
    <row r="313" spans="1:16" x14ac:dyDescent="0.2">
      <c r="A313">
        <v>354</v>
      </c>
      <c r="B313" t="s">
        <v>2183</v>
      </c>
      <c r="C313" t="s">
        <v>123</v>
      </c>
      <c r="D313" t="s">
        <v>1301</v>
      </c>
      <c r="E313" t="s">
        <v>1425</v>
      </c>
      <c r="F313" s="32">
        <v>1882</v>
      </c>
      <c r="G313" s="33" t="s">
        <v>2052</v>
      </c>
      <c r="H313" s="32">
        <v>3</v>
      </c>
      <c r="I313" s="13">
        <v>62</v>
      </c>
      <c r="J313">
        <f t="shared" si="10"/>
        <v>62</v>
      </c>
      <c r="K313" s="53">
        <f t="shared" si="11"/>
        <v>1820</v>
      </c>
      <c r="L313" t="s">
        <v>2213</v>
      </c>
      <c r="M313" t="s">
        <v>183</v>
      </c>
      <c r="N313" t="s">
        <v>183</v>
      </c>
      <c r="O313" t="s">
        <v>183</v>
      </c>
      <c r="P313" s="52" t="s">
        <v>1301</v>
      </c>
    </row>
    <row r="314" spans="1:16" x14ac:dyDescent="0.2">
      <c r="A314">
        <v>355</v>
      </c>
      <c r="B314" t="s">
        <v>82</v>
      </c>
      <c r="C314" t="s">
        <v>44</v>
      </c>
      <c r="D314" t="s">
        <v>1301</v>
      </c>
      <c r="E314" t="s">
        <v>1425</v>
      </c>
      <c r="F314" s="32">
        <v>1882</v>
      </c>
      <c r="G314" s="33" t="s">
        <v>2052</v>
      </c>
      <c r="H314" s="32">
        <v>4</v>
      </c>
      <c r="I314" s="13">
        <v>76</v>
      </c>
      <c r="J314">
        <f t="shared" si="10"/>
        <v>76</v>
      </c>
      <c r="K314" s="53">
        <f t="shared" si="11"/>
        <v>1806</v>
      </c>
      <c r="L314" t="s">
        <v>2213</v>
      </c>
      <c r="M314" t="s">
        <v>183</v>
      </c>
      <c r="N314" t="s">
        <v>183</v>
      </c>
      <c r="O314" t="s">
        <v>183</v>
      </c>
      <c r="P314" s="52" t="s">
        <v>1301</v>
      </c>
    </row>
    <row r="315" spans="1:16" x14ac:dyDescent="0.2">
      <c r="A315">
        <v>356</v>
      </c>
      <c r="B315" t="s">
        <v>1013</v>
      </c>
      <c r="C315" t="s">
        <v>46</v>
      </c>
      <c r="D315" t="s">
        <v>1301</v>
      </c>
      <c r="E315" t="s">
        <v>2216</v>
      </c>
      <c r="F315" s="32">
        <v>1882</v>
      </c>
      <c r="G315" s="33" t="s">
        <v>2103</v>
      </c>
      <c r="H315" s="32">
        <v>7</v>
      </c>
      <c r="I315" s="13">
        <v>89</v>
      </c>
      <c r="J315">
        <f t="shared" si="10"/>
        <v>89</v>
      </c>
      <c r="K315" s="53">
        <f t="shared" si="11"/>
        <v>1793</v>
      </c>
      <c r="L315" t="s">
        <v>2213</v>
      </c>
      <c r="M315" t="s">
        <v>183</v>
      </c>
      <c r="N315" t="s">
        <v>183</v>
      </c>
      <c r="O315" t="s">
        <v>183</v>
      </c>
      <c r="P315" s="52" t="s">
        <v>1301</v>
      </c>
    </row>
    <row r="316" spans="1:16" x14ac:dyDescent="0.2">
      <c r="A316">
        <v>357</v>
      </c>
      <c r="B316" t="s">
        <v>266</v>
      </c>
      <c r="C316" t="s">
        <v>2115</v>
      </c>
      <c r="D316" t="s">
        <v>1301</v>
      </c>
      <c r="E316" t="s">
        <v>1425</v>
      </c>
      <c r="F316" s="32">
        <v>1882</v>
      </c>
      <c r="G316" s="33" t="s">
        <v>2058</v>
      </c>
      <c r="H316" s="32">
        <v>11</v>
      </c>
      <c r="I316" s="13">
        <v>56</v>
      </c>
      <c r="J316">
        <f t="shared" si="10"/>
        <v>56</v>
      </c>
      <c r="K316" s="53">
        <f t="shared" si="11"/>
        <v>1826</v>
      </c>
      <c r="L316" s="4" t="s">
        <v>2189</v>
      </c>
      <c r="M316" t="s">
        <v>183</v>
      </c>
      <c r="N316" t="s">
        <v>183</v>
      </c>
      <c r="O316" t="s">
        <v>183</v>
      </c>
      <c r="P316" s="52" t="s">
        <v>1301</v>
      </c>
    </row>
    <row r="317" spans="1:16" x14ac:dyDescent="0.2">
      <c r="A317">
        <v>358</v>
      </c>
      <c r="B317" t="s">
        <v>81</v>
      </c>
      <c r="C317" t="s">
        <v>44</v>
      </c>
      <c r="D317" t="s">
        <v>1301</v>
      </c>
      <c r="E317" t="s">
        <v>1425</v>
      </c>
      <c r="F317" s="32">
        <v>1883</v>
      </c>
      <c r="G317" s="33" t="s">
        <v>2072</v>
      </c>
      <c r="H317" s="32">
        <v>25</v>
      </c>
      <c r="I317" s="13">
        <v>82</v>
      </c>
      <c r="J317">
        <f t="shared" si="10"/>
        <v>82</v>
      </c>
      <c r="K317" s="53">
        <f t="shared" si="11"/>
        <v>1801</v>
      </c>
      <c r="L317" s="4" t="s">
        <v>2189</v>
      </c>
      <c r="M317" t="s">
        <v>183</v>
      </c>
      <c r="N317" t="s">
        <v>183</v>
      </c>
      <c r="O317" t="s">
        <v>183</v>
      </c>
      <c r="P317" s="52" t="s">
        <v>1301</v>
      </c>
    </row>
    <row r="318" spans="1:16" x14ac:dyDescent="0.2">
      <c r="A318">
        <v>359</v>
      </c>
      <c r="B318" t="s">
        <v>161</v>
      </c>
      <c r="C318" t="s">
        <v>1980</v>
      </c>
      <c r="D318" t="s">
        <v>1301</v>
      </c>
      <c r="E318" t="s">
        <v>1425</v>
      </c>
      <c r="F318" s="32">
        <v>1883</v>
      </c>
      <c r="G318" s="33" t="s">
        <v>2054</v>
      </c>
      <c r="H318" s="32">
        <v>17</v>
      </c>
      <c r="I318" s="13">
        <v>60</v>
      </c>
      <c r="J318">
        <f t="shared" si="10"/>
        <v>60</v>
      </c>
      <c r="K318" s="53">
        <f t="shared" si="11"/>
        <v>1823</v>
      </c>
      <c r="L318" s="4" t="s">
        <v>2217</v>
      </c>
      <c r="M318" t="s">
        <v>183</v>
      </c>
      <c r="N318" t="s">
        <v>183</v>
      </c>
      <c r="O318" t="s">
        <v>183</v>
      </c>
      <c r="P318" s="52" t="s">
        <v>1301</v>
      </c>
    </row>
    <row r="319" spans="1:16" x14ac:dyDescent="0.2">
      <c r="A319">
        <v>360</v>
      </c>
      <c r="B319" t="s">
        <v>48</v>
      </c>
      <c r="C319" t="s">
        <v>71</v>
      </c>
      <c r="D319" t="s">
        <v>1301</v>
      </c>
      <c r="E319" t="s">
        <v>1425</v>
      </c>
      <c r="F319" s="32">
        <v>1883</v>
      </c>
      <c r="G319" s="33" t="s">
        <v>1076</v>
      </c>
      <c r="H319" s="32">
        <v>3</v>
      </c>
      <c r="I319" s="13">
        <v>72</v>
      </c>
      <c r="J319">
        <f t="shared" si="10"/>
        <v>72</v>
      </c>
      <c r="K319" s="53">
        <f t="shared" si="11"/>
        <v>1811</v>
      </c>
      <c r="L319" s="4" t="s">
        <v>2189</v>
      </c>
      <c r="M319" t="s">
        <v>183</v>
      </c>
      <c r="N319" t="s">
        <v>183</v>
      </c>
      <c r="O319" t="s">
        <v>183</v>
      </c>
      <c r="P319" s="52" t="s">
        <v>1301</v>
      </c>
    </row>
    <row r="320" spans="1:16" x14ac:dyDescent="0.2">
      <c r="A320">
        <v>361</v>
      </c>
      <c r="B320" t="s">
        <v>64</v>
      </c>
      <c r="C320" t="s">
        <v>57</v>
      </c>
      <c r="D320" t="s">
        <v>1301</v>
      </c>
      <c r="E320" t="s">
        <v>2218</v>
      </c>
      <c r="F320" s="32">
        <v>1883</v>
      </c>
      <c r="G320" s="33" t="s">
        <v>2061</v>
      </c>
      <c r="H320" s="32">
        <v>4</v>
      </c>
      <c r="I320" s="13">
        <v>96</v>
      </c>
      <c r="J320">
        <f t="shared" si="10"/>
        <v>96</v>
      </c>
      <c r="K320" s="53">
        <f t="shared" si="11"/>
        <v>1787</v>
      </c>
      <c r="L320" s="4" t="s">
        <v>2219</v>
      </c>
      <c r="M320" t="s">
        <v>183</v>
      </c>
      <c r="N320" t="s">
        <v>183</v>
      </c>
      <c r="O320" t="s">
        <v>183</v>
      </c>
      <c r="P320" s="52" t="s">
        <v>1301</v>
      </c>
    </row>
    <row r="321" spans="1:16" x14ac:dyDescent="0.2">
      <c r="A321">
        <v>362</v>
      </c>
      <c r="B321" t="s">
        <v>2220</v>
      </c>
      <c r="C321" t="s">
        <v>399</v>
      </c>
      <c r="D321" t="s">
        <v>1301</v>
      </c>
      <c r="E321" t="s">
        <v>2221</v>
      </c>
      <c r="F321" s="32">
        <v>1883</v>
      </c>
      <c r="G321" s="33" t="s">
        <v>2053</v>
      </c>
      <c r="H321" s="32">
        <v>24</v>
      </c>
      <c r="I321" s="13">
        <v>31</v>
      </c>
      <c r="J321">
        <f t="shared" si="10"/>
        <v>31</v>
      </c>
      <c r="K321" s="53">
        <f t="shared" si="11"/>
        <v>1852</v>
      </c>
      <c r="L321" t="s">
        <v>2224</v>
      </c>
      <c r="M321" t="s">
        <v>183</v>
      </c>
      <c r="N321" t="s">
        <v>183</v>
      </c>
      <c r="O321" t="s">
        <v>183</v>
      </c>
      <c r="P321" s="52" t="s">
        <v>1301</v>
      </c>
    </row>
    <row r="322" spans="1:16" x14ac:dyDescent="0.2">
      <c r="A322">
        <v>363</v>
      </c>
      <c r="B322" t="s">
        <v>43</v>
      </c>
      <c r="C322" t="s">
        <v>77</v>
      </c>
      <c r="D322" t="s">
        <v>1301</v>
      </c>
      <c r="E322" t="s">
        <v>2135</v>
      </c>
      <c r="F322" s="32">
        <v>1884</v>
      </c>
      <c r="G322" s="33" t="s">
        <v>2072</v>
      </c>
      <c r="H322" s="32">
        <v>4</v>
      </c>
      <c r="I322" s="13" t="s">
        <v>2222</v>
      </c>
      <c r="J322">
        <f>14/12</f>
        <v>1.1666666666666667</v>
      </c>
      <c r="K322" s="53">
        <f t="shared" si="11"/>
        <v>1883</v>
      </c>
      <c r="L322" t="s">
        <v>2224</v>
      </c>
      <c r="M322" t="s">
        <v>183</v>
      </c>
      <c r="N322" t="s">
        <v>183</v>
      </c>
      <c r="O322" t="s">
        <v>183</v>
      </c>
      <c r="P322" s="52" t="s">
        <v>1301</v>
      </c>
    </row>
    <row r="323" spans="1:16" x14ac:dyDescent="0.2">
      <c r="A323">
        <v>364</v>
      </c>
      <c r="B323" t="s">
        <v>118</v>
      </c>
      <c r="C323" t="s">
        <v>111</v>
      </c>
      <c r="D323" t="s">
        <v>1301</v>
      </c>
      <c r="E323" t="s">
        <v>1425</v>
      </c>
      <c r="F323" s="32">
        <v>1884</v>
      </c>
      <c r="G323" s="33" t="s">
        <v>2047</v>
      </c>
      <c r="H323" s="32">
        <v>28</v>
      </c>
      <c r="I323" s="13">
        <v>68</v>
      </c>
      <c r="J323">
        <f t="shared" ref="J323:J385" si="12">I323</f>
        <v>68</v>
      </c>
      <c r="K323" s="53">
        <f t="shared" si="11"/>
        <v>1816</v>
      </c>
      <c r="L323" s="4" t="s">
        <v>2223</v>
      </c>
      <c r="M323" t="s">
        <v>183</v>
      </c>
      <c r="N323" t="s">
        <v>183</v>
      </c>
      <c r="O323" t="s">
        <v>183</v>
      </c>
      <c r="P323" s="52" t="s">
        <v>1301</v>
      </c>
    </row>
    <row r="324" spans="1:16" x14ac:dyDescent="0.2">
      <c r="A324">
        <v>365</v>
      </c>
      <c r="B324" t="s">
        <v>213</v>
      </c>
      <c r="C324" t="s">
        <v>44</v>
      </c>
      <c r="D324" t="s">
        <v>1301</v>
      </c>
      <c r="E324" t="s">
        <v>1425</v>
      </c>
      <c r="F324" s="32">
        <v>1884</v>
      </c>
      <c r="G324" s="33" t="s">
        <v>2054</v>
      </c>
      <c r="H324" s="32">
        <v>6</v>
      </c>
      <c r="I324" s="13">
        <v>52</v>
      </c>
      <c r="J324">
        <f t="shared" si="12"/>
        <v>52</v>
      </c>
      <c r="K324" s="53">
        <f t="shared" si="11"/>
        <v>1832</v>
      </c>
      <c r="L324" s="4" t="s">
        <v>2189</v>
      </c>
      <c r="M324" t="s">
        <v>183</v>
      </c>
      <c r="N324" t="s">
        <v>183</v>
      </c>
      <c r="O324" t="s">
        <v>183</v>
      </c>
      <c r="P324" s="52" t="s">
        <v>1301</v>
      </c>
    </row>
    <row r="325" spans="1:16" x14ac:dyDescent="0.2">
      <c r="A325">
        <v>366</v>
      </c>
      <c r="B325" t="s">
        <v>70</v>
      </c>
      <c r="C325" t="s">
        <v>201</v>
      </c>
      <c r="D325" t="s">
        <v>1301</v>
      </c>
      <c r="E325" t="s">
        <v>1425</v>
      </c>
      <c r="F325" s="32">
        <v>1884</v>
      </c>
      <c r="G325" s="33" t="s">
        <v>2052</v>
      </c>
      <c r="H325" s="32">
        <v>18</v>
      </c>
      <c r="I325" s="13">
        <v>83</v>
      </c>
      <c r="J325">
        <f t="shared" si="12"/>
        <v>83</v>
      </c>
      <c r="K325" s="53">
        <f t="shared" si="11"/>
        <v>1801</v>
      </c>
      <c r="L325" t="s">
        <v>2224</v>
      </c>
      <c r="M325" t="s">
        <v>183</v>
      </c>
      <c r="N325" t="s">
        <v>183</v>
      </c>
      <c r="O325" t="s">
        <v>183</v>
      </c>
      <c r="P325" s="52" t="s">
        <v>1301</v>
      </c>
    </row>
    <row r="326" spans="1:16" x14ac:dyDescent="0.2">
      <c r="A326">
        <v>367</v>
      </c>
      <c r="B326" t="s">
        <v>198</v>
      </c>
      <c r="C326" t="s">
        <v>199</v>
      </c>
      <c r="D326" t="s">
        <v>1301</v>
      </c>
      <c r="E326" t="s">
        <v>2164</v>
      </c>
      <c r="F326" s="32">
        <v>1884</v>
      </c>
      <c r="G326" s="33" t="s">
        <v>2053</v>
      </c>
      <c r="H326" s="32">
        <v>2</v>
      </c>
      <c r="I326" s="13">
        <v>66</v>
      </c>
      <c r="J326">
        <f t="shared" si="12"/>
        <v>66</v>
      </c>
      <c r="K326" s="53">
        <f t="shared" si="11"/>
        <v>1818</v>
      </c>
      <c r="L326" t="s">
        <v>2224</v>
      </c>
      <c r="M326" t="s">
        <v>183</v>
      </c>
      <c r="N326" t="s">
        <v>183</v>
      </c>
      <c r="O326" t="s">
        <v>183</v>
      </c>
      <c r="P326" s="52" t="s">
        <v>1301</v>
      </c>
    </row>
    <row r="327" spans="1:16" x14ac:dyDescent="0.2">
      <c r="A327">
        <v>368</v>
      </c>
      <c r="B327" t="s">
        <v>2225</v>
      </c>
      <c r="C327" t="s">
        <v>46</v>
      </c>
      <c r="D327" t="s">
        <v>1301</v>
      </c>
      <c r="E327" t="s">
        <v>2226</v>
      </c>
      <c r="F327" s="32">
        <v>1884</v>
      </c>
      <c r="G327" s="33" t="s">
        <v>2053</v>
      </c>
      <c r="H327" s="32">
        <v>10</v>
      </c>
      <c r="I327" s="13">
        <v>78</v>
      </c>
      <c r="J327">
        <f t="shared" si="12"/>
        <v>78</v>
      </c>
      <c r="K327" s="53">
        <f t="shared" si="11"/>
        <v>1806</v>
      </c>
      <c r="L327" t="s">
        <v>2224</v>
      </c>
      <c r="M327" t="s">
        <v>183</v>
      </c>
      <c r="N327" t="s">
        <v>183</v>
      </c>
      <c r="O327" t="s">
        <v>183</v>
      </c>
      <c r="P327" s="52" t="s">
        <v>1301</v>
      </c>
    </row>
    <row r="328" spans="1:16" x14ac:dyDescent="0.2">
      <c r="A328">
        <v>369</v>
      </c>
      <c r="B328" t="s">
        <v>116</v>
      </c>
      <c r="C328" t="s">
        <v>2227</v>
      </c>
      <c r="D328" t="s">
        <v>1301</v>
      </c>
      <c r="E328" t="s">
        <v>1425</v>
      </c>
      <c r="F328" s="32">
        <v>1884</v>
      </c>
      <c r="G328" s="33" t="s">
        <v>2058</v>
      </c>
      <c r="H328" s="32">
        <v>1</v>
      </c>
      <c r="I328" s="13">
        <v>4</v>
      </c>
      <c r="J328">
        <f t="shared" si="12"/>
        <v>4</v>
      </c>
      <c r="K328" s="53">
        <f t="shared" si="11"/>
        <v>1880</v>
      </c>
      <c r="L328" t="s">
        <v>2224</v>
      </c>
      <c r="M328" t="s">
        <v>183</v>
      </c>
      <c r="N328" t="s">
        <v>183</v>
      </c>
      <c r="O328" t="s">
        <v>183</v>
      </c>
      <c r="P328" s="52" t="s">
        <v>1301</v>
      </c>
    </row>
    <row r="329" spans="1:16" x14ac:dyDescent="0.2">
      <c r="A329">
        <v>370</v>
      </c>
      <c r="B329" t="s">
        <v>43</v>
      </c>
      <c r="C329" t="s">
        <v>50</v>
      </c>
      <c r="D329" t="s">
        <v>1301</v>
      </c>
      <c r="E329" t="s">
        <v>2228</v>
      </c>
      <c r="F329" s="32">
        <v>1885</v>
      </c>
      <c r="G329" s="33" t="s">
        <v>2054</v>
      </c>
      <c r="H329" s="32">
        <v>7</v>
      </c>
      <c r="I329" s="13">
        <v>72</v>
      </c>
      <c r="J329">
        <f t="shared" si="12"/>
        <v>72</v>
      </c>
      <c r="K329" s="53">
        <f t="shared" si="11"/>
        <v>1813</v>
      </c>
      <c r="L329" t="s">
        <v>2224</v>
      </c>
      <c r="M329" t="s">
        <v>183</v>
      </c>
      <c r="N329" t="s">
        <v>183</v>
      </c>
      <c r="O329" t="s">
        <v>183</v>
      </c>
      <c r="P329" s="52" t="s">
        <v>1301</v>
      </c>
    </row>
    <row r="330" spans="1:16" x14ac:dyDescent="0.2">
      <c r="A330">
        <v>371</v>
      </c>
      <c r="B330" t="s">
        <v>380</v>
      </c>
      <c r="C330" t="s">
        <v>263</v>
      </c>
      <c r="D330" t="s">
        <v>1301</v>
      </c>
      <c r="E330" t="s">
        <v>1425</v>
      </c>
      <c r="F330" s="32">
        <v>1885</v>
      </c>
      <c r="G330" s="33" t="s">
        <v>2050</v>
      </c>
      <c r="H330" s="32">
        <v>2</v>
      </c>
      <c r="I330" s="13" t="s">
        <v>2056</v>
      </c>
      <c r="J330">
        <f>10/12</f>
        <v>0.83333333333333337</v>
      </c>
      <c r="K330" s="53">
        <f t="shared" si="11"/>
        <v>1884</v>
      </c>
      <c r="L330" t="s">
        <v>2224</v>
      </c>
      <c r="M330" t="s">
        <v>183</v>
      </c>
      <c r="N330" t="s">
        <v>183</v>
      </c>
      <c r="O330" t="s">
        <v>183</v>
      </c>
      <c r="P330" s="52" t="s">
        <v>1301</v>
      </c>
    </row>
    <row r="331" spans="1:16" x14ac:dyDescent="0.2">
      <c r="A331">
        <v>372</v>
      </c>
      <c r="B331" t="s">
        <v>380</v>
      </c>
      <c r="C331" t="s">
        <v>710</v>
      </c>
      <c r="D331" t="s">
        <v>1301</v>
      </c>
      <c r="E331" t="s">
        <v>1425</v>
      </c>
      <c r="F331" s="32">
        <v>1885</v>
      </c>
      <c r="G331" s="33" t="s">
        <v>2050</v>
      </c>
      <c r="H331" s="32">
        <v>6</v>
      </c>
      <c r="I331" s="13" t="s">
        <v>2056</v>
      </c>
      <c r="J331">
        <f>10/12</f>
        <v>0.83333333333333337</v>
      </c>
      <c r="K331" s="53">
        <f t="shared" si="11"/>
        <v>1884</v>
      </c>
      <c r="L331" t="s">
        <v>2224</v>
      </c>
      <c r="M331" t="s">
        <v>183</v>
      </c>
      <c r="N331" t="s">
        <v>183</v>
      </c>
      <c r="O331" t="s">
        <v>183</v>
      </c>
      <c r="P331" s="52" t="s">
        <v>1301</v>
      </c>
    </row>
    <row r="332" spans="1:16" x14ac:dyDescent="0.2">
      <c r="A332">
        <v>373</v>
      </c>
      <c r="B332" t="s">
        <v>277</v>
      </c>
      <c r="C332" t="s">
        <v>710</v>
      </c>
      <c r="D332" t="s">
        <v>1301</v>
      </c>
      <c r="E332" t="s">
        <v>1425</v>
      </c>
      <c r="F332" s="32">
        <v>1885</v>
      </c>
      <c r="G332" s="33" t="s">
        <v>2050</v>
      </c>
      <c r="H332" s="32">
        <v>6</v>
      </c>
      <c r="I332" s="13">
        <v>61</v>
      </c>
      <c r="J332">
        <f t="shared" si="12"/>
        <v>61</v>
      </c>
      <c r="K332" s="53">
        <f t="shared" si="11"/>
        <v>1824</v>
      </c>
      <c r="L332" t="s">
        <v>2224</v>
      </c>
      <c r="M332" t="s">
        <v>183</v>
      </c>
      <c r="N332" t="s">
        <v>183</v>
      </c>
      <c r="O332" t="s">
        <v>183</v>
      </c>
      <c r="P332" s="52" t="s">
        <v>1301</v>
      </c>
    </row>
    <row r="333" spans="1:16" x14ac:dyDescent="0.2">
      <c r="A333">
        <v>374</v>
      </c>
      <c r="B333" t="s">
        <v>165</v>
      </c>
      <c r="C333" t="s">
        <v>46</v>
      </c>
      <c r="D333" t="s">
        <v>1301</v>
      </c>
      <c r="E333" t="s">
        <v>1425</v>
      </c>
      <c r="F333" s="32">
        <v>1885</v>
      </c>
      <c r="G333" s="33" t="s">
        <v>2050</v>
      </c>
      <c r="H333" s="32">
        <v>7</v>
      </c>
      <c r="I333" s="13">
        <v>48</v>
      </c>
      <c r="J333">
        <f t="shared" si="12"/>
        <v>48</v>
      </c>
      <c r="K333" s="53">
        <f t="shared" si="11"/>
        <v>1837</v>
      </c>
      <c r="L333" t="s">
        <v>2224</v>
      </c>
      <c r="M333" t="s">
        <v>183</v>
      </c>
      <c r="N333" t="s">
        <v>183</v>
      </c>
      <c r="O333" t="s">
        <v>183</v>
      </c>
      <c r="P333" s="52" t="s">
        <v>1301</v>
      </c>
    </row>
    <row r="334" spans="1:16" x14ac:dyDescent="0.2">
      <c r="A334">
        <v>375</v>
      </c>
      <c r="B334" t="s">
        <v>165</v>
      </c>
      <c r="C334" t="s">
        <v>849</v>
      </c>
      <c r="D334" t="s">
        <v>1301</v>
      </c>
      <c r="E334" t="s">
        <v>1425</v>
      </c>
      <c r="F334" s="32">
        <v>1885</v>
      </c>
      <c r="G334" s="33" t="s">
        <v>2050</v>
      </c>
      <c r="H334" s="32">
        <v>10</v>
      </c>
      <c r="I334" s="13">
        <v>18</v>
      </c>
      <c r="J334">
        <f t="shared" si="12"/>
        <v>18</v>
      </c>
      <c r="K334" s="53">
        <f t="shared" si="11"/>
        <v>1867</v>
      </c>
      <c r="L334" t="s">
        <v>2224</v>
      </c>
      <c r="M334" t="s">
        <v>183</v>
      </c>
      <c r="N334" t="s">
        <v>183</v>
      </c>
      <c r="O334" t="s">
        <v>183</v>
      </c>
      <c r="P334" s="52" t="s">
        <v>1301</v>
      </c>
    </row>
    <row r="335" spans="1:16" x14ac:dyDescent="0.2">
      <c r="A335">
        <v>376</v>
      </c>
      <c r="B335" t="s">
        <v>332</v>
      </c>
      <c r="C335" t="s">
        <v>2229</v>
      </c>
      <c r="D335" t="s">
        <v>1301</v>
      </c>
      <c r="E335" t="s">
        <v>1425</v>
      </c>
      <c r="F335" s="32">
        <v>1885</v>
      </c>
      <c r="G335" s="33" t="s">
        <v>1987</v>
      </c>
      <c r="H335" s="32">
        <v>8</v>
      </c>
      <c r="I335" s="13" t="s">
        <v>2230</v>
      </c>
      <c r="J335">
        <f>2/12</f>
        <v>0.16666666666666666</v>
      </c>
      <c r="K335" s="53">
        <f t="shared" si="11"/>
        <v>1885</v>
      </c>
      <c r="L335" t="s">
        <v>2224</v>
      </c>
      <c r="M335" t="s">
        <v>183</v>
      </c>
      <c r="N335" t="s">
        <v>183</v>
      </c>
      <c r="O335" t="s">
        <v>183</v>
      </c>
      <c r="P335" s="52" t="s">
        <v>1301</v>
      </c>
    </row>
    <row r="336" spans="1:16" x14ac:dyDescent="0.2">
      <c r="A336">
        <v>377</v>
      </c>
      <c r="B336" t="s">
        <v>2231</v>
      </c>
      <c r="C336" t="s">
        <v>2232</v>
      </c>
      <c r="D336" t="s">
        <v>1301</v>
      </c>
      <c r="E336" t="s">
        <v>1425</v>
      </c>
      <c r="F336" s="32">
        <v>1885</v>
      </c>
      <c r="G336" s="33" t="s">
        <v>2052</v>
      </c>
      <c r="H336" s="32">
        <v>20</v>
      </c>
      <c r="I336" s="13" t="s">
        <v>2233</v>
      </c>
      <c r="J336">
        <f>9/12</f>
        <v>0.75</v>
      </c>
      <c r="K336" s="53">
        <f t="shared" si="11"/>
        <v>1884</v>
      </c>
      <c r="L336" t="s">
        <v>2224</v>
      </c>
      <c r="M336" t="s">
        <v>183</v>
      </c>
      <c r="N336" t="s">
        <v>183</v>
      </c>
      <c r="O336" t="s">
        <v>183</v>
      </c>
      <c r="P336" s="52" t="s">
        <v>1301</v>
      </c>
    </row>
    <row r="337" spans="1:16" x14ac:dyDescent="0.2">
      <c r="A337">
        <v>378</v>
      </c>
      <c r="B337" t="s">
        <v>43</v>
      </c>
      <c r="C337" t="s">
        <v>169</v>
      </c>
      <c r="D337" t="s">
        <v>1301</v>
      </c>
      <c r="E337" t="s">
        <v>2228</v>
      </c>
      <c r="F337" s="32">
        <v>1886</v>
      </c>
      <c r="G337" s="33" t="s">
        <v>2072</v>
      </c>
      <c r="H337" s="32">
        <v>3</v>
      </c>
      <c r="I337" s="13">
        <v>65</v>
      </c>
      <c r="J337">
        <f t="shared" si="12"/>
        <v>65</v>
      </c>
      <c r="K337" s="53">
        <f t="shared" si="11"/>
        <v>1821</v>
      </c>
      <c r="L337" t="s">
        <v>2224</v>
      </c>
      <c r="M337" t="s">
        <v>183</v>
      </c>
      <c r="N337" t="s">
        <v>183</v>
      </c>
      <c r="O337" t="s">
        <v>183</v>
      </c>
      <c r="P337" s="52" t="s">
        <v>1301</v>
      </c>
    </row>
    <row r="338" spans="1:16" x14ac:dyDescent="0.2">
      <c r="A338">
        <v>379</v>
      </c>
      <c r="B338" t="s">
        <v>1382</v>
      </c>
      <c r="C338" t="s">
        <v>2234</v>
      </c>
      <c r="D338" t="s">
        <v>1301</v>
      </c>
      <c r="E338" t="s">
        <v>2235</v>
      </c>
      <c r="F338" s="32">
        <v>1886</v>
      </c>
      <c r="G338" s="33" t="s">
        <v>2072</v>
      </c>
      <c r="H338" s="32">
        <v>26</v>
      </c>
      <c r="I338" s="13">
        <v>6</v>
      </c>
      <c r="J338">
        <f t="shared" si="12"/>
        <v>6</v>
      </c>
      <c r="K338" s="53">
        <f t="shared" si="11"/>
        <v>1880</v>
      </c>
      <c r="L338" t="s">
        <v>2224</v>
      </c>
      <c r="M338" t="s">
        <v>183</v>
      </c>
      <c r="N338" t="s">
        <v>183</v>
      </c>
      <c r="O338" t="s">
        <v>183</v>
      </c>
      <c r="P338" s="52" t="s">
        <v>1301</v>
      </c>
    </row>
    <row r="339" spans="1:16" x14ac:dyDescent="0.2">
      <c r="A339">
        <v>380</v>
      </c>
      <c r="B339" t="s">
        <v>85</v>
      </c>
      <c r="C339" t="s">
        <v>200</v>
      </c>
      <c r="D339" t="s">
        <v>1301</v>
      </c>
      <c r="E339" t="s">
        <v>1425</v>
      </c>
      <c r="F339" s="32">
        <v>1886</v>
      </c>
      <c r="G339" s="33" t="s">
        <v>2061</v>
      </c>
      <c r="H339" s="32">
        <v>5</v>
      </c>
      <c r="I339" s="13">
        <v>68</v>
      </c>
      <c r="J339">
        <f t="shared" si="12"/>
        <v>68</v>
      </c>
      <c r="K339" s="53">
        <f t="shared" ref="K339:K402" si="13">YEAR(DATEVALUE(H339&amp;" "&amp;G339&amp;" "&amp;F339+200)-IF(J339&lt;1,J339*365,DATE(1900+J339,1,1)))-200</f>
        <v>1818</v>
      </c>
      <c r="L339" t="s">
        <v>2236</v>
      </c>
      <c r="M339" t="s">
        <v>183</v>
      </c>
      <c r="N339" t="s">
        <v>183</v>
      </c>
      <c r="O339" t="s">
        <v>183</v>
      </c>
      <c r="P339" s="52" t="s">
        <v>1301</v>
      </c>
    </row>
    <row r="340" spans="1:16" x14ac:dyDescent="0.2">
      <c r="A340">
        <v>381</v>
      </c>
      <c r="B340" t="s">
        <v>2237</v>
      </c>
      <c r="C340" t="s">
        <v>192</v>
      </c>
      <c r="D340" t="s">
        <v>1301</v>
      </c>
      <c r="E340" t="s">
        <v>1425</v>
      </c>
      <c r="F340" s="32">
        <v>1886</v>
      </c>
      <c r="G340" s="33" t="s">
        <v>2061</v>
      </c>
      <c r="H340" s="32">
        <v>18</v>
      </c>
      <c r="I340" s="13" t="s">
        <v>2238</v>
      </c>
      <c r="J340">
        <f>1/52</f>
        <v>1.9230769230769232E-2</v>
      </c>
      <c r="K340" s="53">
        <f t="shared" si="13"/>
        <v>1886</v>
      </c>
      <c r="L340" t="s">
        <v>2224</v>
      </c>
      <c r="M340" t="s">
        <v>183</v>
      </c>
      <c r="N340" t="s">
        <v>183</v>
      </c>
      <c r="O340" t="s">
        <v>183</v>
      </c>
      <c r="P340" s="52" t="s">
        <v>1301</v>
      </c>
    </row>
    <row r="341" spans="1:16" x14ac:dyDescent="0.2">
      <c r="A341">
        <v>382</v>
      </c>
      <c r="B341" t="s">
        <v>43</v>
      </c>
      <c r="C341" t="s">
        <v>77</v>
      </c>
      <c r="D341" t="s">
        <v>1301</v>
      </c>
      <c r="E341" t="s">
        <v>1425</v>
      </c>
      <c r="F341" s="32">
        <v>1886</v>
      </c>
      <c r="G341" s="33" t="s">
        <v>2071</v>
      </c>
      <c r="H341" s="32">
        <v>16</v>
      </c>
      <c r="I341" s="13">
        <v>73</v>
      </c>
      <c r="J341">
        <f t="shared" si="12"/>
        <v>73</v>
      </c>
      <c r="K341" s="53">
        <f t="shared" si="13"/>
        <v>1813</v>
      </c>
      <c r="L341" t="s">
        <v>2224</v>
      </c>
      <c r="M341" t="s">
        <v>183</v>
      </c>
      <c r="N341" t="s">
        <v>183</v>
      </c>
      <c r="O341" t="s">
        <v>183</v>
      </c>
      <c r="P341" s="52" t="s">
        <v>1301</v>
      </c>
    </row>
    <row r="342" spans="1:16" x14ac:dyDescent="0.2">
      <c r="A342">
        <v>383</v>
      </c>
      <c r="B342" t="s">
        <v>104</v>
      </c>
      <c r="C342" t="s">
        <v>635</v>
      </c>
      <c r="D342" t="s">
        <v>1301</v>
      </c>
      <c r="E342" t="s">
        <v>1425</v>
      </c>
      <c r="F342" s="32">
        <v>1887</v>
      </c>
      <c r="G342" s="33" t="s">
        <v>2052</v>
      </c>
      <c r="H342" s="32">
        <v>7</v>
      </c>
      <c r="I342" s="13">
        <v>66</v>
      </c>
      <c r="J342">
        <f t="shared" si="12"/>
        <v>66</v>
      </c>
      <c r="K342" s="53">
        <f t="shared" si="13"/>
        <v>1821</v>
      </c>
      <c r="L342" t="s">
        <v>2224</v>
      </c>
      <c r="M342" t="s">
        <v>183</v>
      </c>
      <c r="N342" t="s">
        <v>183</v>
      </c>
      <c r="O342" t="s">
        <v>183</v>
      </c>
      <c r="P342" s="52" t="s">
        <v>1301</v>
      </c>
    </row>
    <row r="343" spans="1:16" x14ac:dyDescent="0.2">
      <c r="A343">
        <v>384</v>
      </c>
      <c r="B343" t="s">
        <v>2231</v>
      </c>
      <c r="C343" t="s">
        <v>71</v>
      </c>
      <c r="D343" t="s">
        <v>1301</v>
      </c>
      <c r="E343" t="s">
        <v>1425</v>
      </c>
      <c r="F343" s="32">
        <v>1887</v>
      </c>
      <c r="G343" s="33" t="s">
        <v>2052</v>
      </c>
      <c r="H343" s="32">
        <v>11</v>
      </c>
      <c r="I343" s="13" t="s">
        <v>2239</v>
      </c>
      <c r="J343">
        <f>13/12</f>
        <v>1.0833333333333333</v>
      </c>
      <c r="K343" s="53">
        <f t="shared" si="13"/>
        <v>1886</v>
      </c>
      <c r="L343" t="s">
        <v>2224</v>
      </c>
      <c r="M343" t="s">
        <v>183</v>
      </c>
      <c r="N343" t="s">
        <v>183</v>
      </c>
      <c r="O343" t="s">
        <v>183</v>
      </c>
      <c r="P343" s="52" t="s">
        <v>1301</v>
      </c>
    </row>
    <row r="344" spans="1:16" x14ac:dyDescent="0.2">
      <c r="A344">
        <v>385</v>
      </c>
      <c r="B344" t="s">
        <v>2679</v>
      </c>
      <c r="C344" t="s">
        <v>60</v>
      </c>
      <c r="D344" t="s">
        <v>1301</v>
      </c>
      <c r="E344" t="s">
        <v>2240</v>
      </c>
      <c r="F344" s="32">
        <v>1887</v>
      </c>
      <c r="G344" s="33" t="s">
        <v>2061</v>
      </c>
      <c r="H344" s="32">
        <v>23</v>
      </c>
      <c r="I344" s="13">
        <v>34</v>
      </c>
      <c r="J344">
        <f t="shared" si="12"/>
        <v>34</v>
      </c>
      <c r="K344" s="53">
        <f t="shared" si="13"/>
        <v>1853</v>
      </c>
      <c r="L344" t="s">
        <v>2224</v>
      </c>
      <c r="M344" t="s">
        <v>183</v>
      </c>
      <c r="N344" t="s">
        <v>183</v>
      </c>
      <c r="O344" t="s">
        <v>183</v>
      </c>
      <c r="P344" s="52" t="s">
        <v>1301</v>
      </c>
    </row>
    <row r="345" spans="1:16" x14ac:dyDescent="0.2">
      <c r="A345">
        <v>386</v>
      </c>
      <c r="B345" t="s">
        <v>2241</v>
      </c>
      <c r="C345" t="s">
        <v>2242</v>
      </c>
      <c r="D345" t="s">
        <v>1301</v>
      </c>
      <c r="E345" t="s">
        <v>1425</v>
      </c>
      <c r="F345" s="32">
        <v>1887</v>
      </c>
      <c r="G345" s="33" t="s">
        <v>2103</v>
      </c>
      <c r="H345" s="32">
        <v>9</v>
      </c>
      <c r="I345" s="13" t="s">
        <v>2243</v>
      </c>
      <c r="J345">
        <f>8/12</f>
        <v>0.66666666666666663</v>
      </c>
      <c r="K345" s="53">
        <f t="shared" si="13"/>
        <v>1887</v>
      </c>
      <c r="L345" t="s">
        <v>2224</v>
      </c>
      <c r="M345" t="s">
        <v>183</v>
      </c>
      <c r="N345" t="s">
        <v>183</v>
      </c>
      <c r="O345" t="s">
        <v>183</v>
      </c>
      <c r="P345" s="52" t="s">
        <v>1301</v>
      </c>
    </row>
    <row r="346" spans="1:16" x14ac:dyDescent="0.2">
      <c r="A346">
        <v>387</v>
      </c>
      <c r="B346" t="s">
        <v>49</v>
      </c>
      <c r="C346" t="s">
        <v>77</v>
      </c>
      <c r="D346" t="s">
        <v>1301</v>
      </c>
      <c r="E346" t="s">
        <v>1425</v>
      </c>
      <c r="F346" s="32">
        <v>1887</v>
      </c>
      <c r="G346" s="33" t="s">
        <v>2103</v>
      </c>
      <c r="H346" s="32">
        <v>13</v>
      </c>
      <c r="I346" s="13">
        <v>75</v>
      </c>
      <c r="J346">
        <f t="shared" si="12"/>
        <v>75</v>
      </c>
      <c r="K346" s="53">
        <f t="shared" si="13"/>
        <v>1812</v>
      </c>
      <c r="L346" t="s">
        <v>2224</v>
      </c>
      <c r="M346" t="s">
        <v>183</v>
      </c>
      <c r="N346" t="s">
        <v>183</v>
      </c>
      <c r="O346" t="s">
        <v>183</v>
      </c>
      <c r="P346" s="52" t="s">
        <v>1301</v>
      </c>
    </row>
    <row r="347" spans="1:16" x14ac:dyDescent="0.2">
      <c r="A347">
        <v>388</v>
      </c>
      <c r="B347" t="s">
        <v>2244</v>
      </c>
      <c r="C347" t="s">
        <v>338</v>
      </c>
      <c r="D347" t="s">
        <v>1301</v>
      </c>
      <c r="E347" t="s">
        <v>1425</v>
      </c>
      <c r="F347" s="32">
        <v>1887</v>
      </c>
      <c r="G347" s="33" t="s">
        <v>2071</v>
      </c>
      <c r="H347" s="32">
        <v>10</v>
      </c>
      <c r="I347" s="13">
        <v>34</v>
      </c>
      <c r="J347">
        <f t="shared" si="12"/>
        <v>34</v>
      </c>
      <c r="K347" s="53">
        <f t="shared" si="13"/>
        <v>1853</v>
      </c>
      <c r="L347" t="s">
        <v>2224</v>
      </c>
      <c r="M347" t="s">
        <v>183</v>
      </c>
      <c r="N347" t="s">
        <v>183</v>
      </c>
      <c r="O347" t="s">
        <v>183</v>
      </c>
      <c r="P347" s="52" t="s">
        <v>1301</v>
      </c>
    </row>
    <row r="348" spans="1:16" x14ac:dyDescent="0.2">
      <c r="A348">
        <v>389</v>
      </c>
      <c r="B348" t="s">
        <v>165</v>
      </c>
      <c r="C348" t="s">
        <v>71</v>
      </c>
      <c r="D348" t="s">
        <v>1301</v>
      </c>
      <c r="E348" t="s">
        <v>1425</v>
      </c>
      <c r="F348" s="32">
        <v>1887</v>
      </c>
      <c r="G348" s="33" t="s">
        <v>2058</v>
      </c>
      <c r="H348" s="32">
        <v>16</v>
      </c>
      <c r="I348" s="13">
        <v>19</v>
      </c>
      <c r="J348">
        <f t="shared" si="12"/>
        <v>19</v>
      </c>
      <c r="K348" s="53">
        <f t="shared" si="13"/>
        <v>1868</v>
      </c>
      <c r="L348" t="s">
        <v>2224</v>
      </c>
      <c r="M348" t="s">
        <v>183</v>
      </c>
      <c r="N348" t="s">
        <v>183</v>
      </c>
      <c r="O348" t="s">
        <v>183</v>
      </c>
      <c r="P348" s="52" t="s">
        <v>1301</v>
      </c>
    </row>
    <row r="349" spans="1:16" x14ac:dyDescent="0.2">
      <c r="A349">
        <v>390</v>
      </c>
      <c r="B349" t="s">
        <v>2231</v>
      </c>
      <c r="C349" t="s">
        <v>2245</v>
      </c>
      <c r="D349" t="s">
        <v>1301</v>
      </c>
      <c r="E349" t="s">
        <v>1425</v>
      </c>
      <c r="F349" s="32">
        <v>1888</v>
      </c>
      <c r="G349" s="33" t="s">
        <v>2054</v>
      </c>
      <c r="H349" s="32">
        <v>10</v>
      </c>
      <c r="I349" s="13">
        <v>4</v>
      </c>
      <c r="J349">
        <f t="shared" si="12"/>
        <v>4</v>
      </c>
      <c r="K349" s="53">
        <f t="shared" si="13"/>
        <v>1884</v>
      </c>
      <c r="L349" t="s">
        <v>2224</v>
      </c>
      <c r="M349" t="s">
        <v>183</v>
      </c>
      <c r="N349" t="s">
        <v>183</v>
      </c>
      <c r="O349" t="s">
        <v>183</v>
      </c>
      <c r="P349" s="52" t="s">
        <v>1301</v>
      </c>
    </row>
    <row r="350" spans="1:16" x14ac:dyDescent="0.2">
      <c r="A350">
        <v>391</v>
      </c>
      <c r="B350" t="s">
        <v>2246</v>
      </c>
      <c r="C350" t="s">
        <v>263</v>
      </c>
      <c r="D350" t="s">
        <v>1301</v>
      </c>
      <c r="E350" t="s">
        <v>1425</v>
      </c>
      <c r="F350" s="32">
        <v>1888</v>
      </c>
      <c r="G350" s="33" t="s">
        <v>2058</v>
      </c>
      <c r="H350" s="32">
        <v>7</v>
      </c>
      <c r="I350" s="13">
        <v>41</v>
      </c>
      <c r="J350">
        <f t="shared" si="12"/>
        <v>41</v>
      </c>
      <c r="K350" s="53">
        <f t="shared" si="13"/>
        <v>1847</v>
      </c>
      <c r="L350" t="s">
        <v>2224</v>
      </c>
      <c r="M350" t="s">
        <v>183</v>
      </c>
      <c r="N350" t="s">
        <v>183</v>
      </c>
      <c r="O350" t="s">
        <v>183</v>
      </c>
      <c r="P350" s="52" t="s">
        <v>1301</v>
      </c>
    </row>
    <row r="351" spans="1:16" x14ac:dyDescent="0.2">
      <c r="A351">
        <v>392</v>
      </c>
      <c r="B351" t="s">
        <v>116</v>
      </c>
      <c r="C351" t="s">
        <v>1603</v>
      </c>
      <c r="D351" t="s">
        <v>1301</v>
      </c>
      <c r="E351" t="s">
        <v>1425</v>
      </c>
      <c r="F351" s="32">
        <v>1888</v>
      </c>
      <c r="G351" s="33" t="s">
        <v>2058</v>
      </c>
      <c r="H351" s="32">
        <v>24</v>
      </c>
      <c r="I351" s="13" t="s">
        <v>2243</v>
      </c>
      <c r="J351">
        <f>8/12</f>
        <v>0.66666666666666663</v>
      </c>
      <c r="K351" s="53">
        <f t="shared" si="13"/>
        <v>1888</v>
      </c>
      <c r="L351" t="s">
        <v>2224</v>
      </c>
      <c r="M351" t="s">
        <v>183</v>
      </c>
      <c r="N351" t="s">
        <v>183</v>
      </c>
      <c r="O351" t="s">
        <v>183</v>
      </c>
      <c r="P351" s="52" t="s">
        <v>1301</v>
      </c>
    </row>
    <row r="352" spans="1:16" x14ac:dyDescent="0.2">
      <c r="A352">
        <v>393</v>
      </c>
      <c r="B352" t="s">
        <v>2244</v>
      </c>
      <c r="C352" t="s">
        <v>635</v>
      </c>
      <c r="D352" t="s">
        <v>1301</v>
      </c>
      <c r="E352" t="s">
        <v>1425</v>
      </c>
      <c r="F352" s="32">
        <v>1889</v>
      </c>
      <c r="G352" s="33" t="s">
        <v>2072</v>
      </c>
      <c r="H352" s="32">
        <v>28</v>
      </c>
      <c r="I352" s="13" t="s">
        <v>2247</v>
      </c>
      <c r="J352">
        <f>16/12</f>
        <v>1.3333333333333333</v>
      </c>
      <c r="K352" s="53">
        <f t="shared" si="13"/>
        <v>1888</v>
      </c>
      <c r="L352" t="s">
        <v>2224</v>
      </c>
      <c r="M352" t="s">
        <v>183</v>
      </c>
      <c r="N352" t="s">
        <v>183</v>
      </c>
      <c r="O352" t="s">
        <v>183</v>
      </c>
      <c r="P352" s="52" t="s">
        <v>1301</v>
      </c>
    </row>
    <row r="353" spans="1:16" x14ac:dyDescent="0.2">
      <c r="A353">
        <v>394</v>
      </c>
      <c r="B353" t="s">
        <v>160</v>
      </c>
      <c r="C353" t="s">
        <v>123</v>
      </c>
      <c r="D353" t="s">
        <v>1301</v>
      </c>
      <c r="E353" t="s">
        <v>1425</v>
      </c>
      <c r="F353" s="32">
        <v>1889</v>
      </c>
      <c r="G353" s="33" t="s">
        <v>2050</v>
      </c>
      <c r="H353" s="32">
        <v>23</v>
      </c>
      <c r="I353" s="13">
        <v>80</v>
      </c>
      <c r="J353">
        <f t="shared" si="12"/>
        <v>80</v>
      </c>
      <c r="K353" s="53">
        <f t="shared" si="13"/>
        <v>1809</v>
      </c>
      <c r="L353" t="s">
        <v>2224</v>
      </c>
      <c r="M353" t="s">
        <v>183</v>
      </c>
      <c r="N353" t="s">
        <v>183</v>
      </c>
      <c r="O353" t="s">
        <v>183</v>
      </c>
      <c r="P353" s="52" t="s">
        <v>1301</v>
      </c>
    </row>
    <row r="354" spans="1:16" x14ac:dyDescent="0.2">
      <c r="A354">
        <v>395</v>
      </c>
      <c r="B354" t="s">
        <v>328</v>
      </c>
      <c r="C354" t="s">
        <v>65</v>
      </c>
      <c r="D354" t="s">
        <v>1301</v>
      </c>
      <c r="E354" t="s">
        <v>1425</v>
      </c>
      <c r="F354" s="32">
        <v>1889</v>
      </c>
      <c r="G354" s="33" t="s">
        <v>2050</v>
      </c>
      <c r="H354" s="32">
        <v>26</v>
      </c>
      <c r="I354" s="13">
        <v>64</v>
      </c>
      <c r="J354">
        <f t="shared" si="12"/>
        <v>64</v>
      </c>
      <c r="K354" s="53">
        <f t="shared" si="13"/>
        <v>1825</v>
      </c>
      <c r="L354" s="4" t="s">
        <v>2223</v>
      </c>
      <c r="M354" t="s">
        <v>183</v>
      </c>
      <c r="N354" t="s">
        <v>183</v>
      </c>
      <c r="O354" t="s">
        <v>183</v>
      </c>
      <c r="P354" s="52" t="s">
        <v>1301</v>
      </c>
    </row>
    <row r="355" spans="1:16" x14ac:dyDescent="0.2">
      <c r="A355">
        <v>396</v>
      </c>
      <c r="B355" t="s">
        <v>81</v>
      </c>
      <c r="C355" t="s">
        <v>57</v>
      </c>
      <c r="D355" t="s">
        <v>1301</v>
      </c>
      <c r="E355" t="s">
        <v>1425</v>
      </c>
      <c r="F355" s="32">
        <v>1889</v>
      </c>
      <c r="G355" s="33" t="s">
        <v>2050</v>
      </c>
      <c r="H355" s="32">
        <v>27</v>
      </c>
      <c r="I355" s="13">
        <v>87</v>
      </c>
      <c r="J355">
        <f t="shared" si="12"/>
        <v>87</v>
      </c>
      <c r="K355" s="53">
        <f t="shared" si="13"/>
        <v>1802</v>
      </c>
      <c r="L355" t="s">
        <v>2224</v>
      </c>
      <c r="M355" t="s">
        <v>183</v>
      </c>
      <c r="N355" t="s">
        <v>183</v>
      </c>
      <c r="O355" t="s">
        <v>183</v>
      </c>
      <c r="P355" s="52" t="s">
        <v>1301</v>
      </c>
    </row>
    <row r="356" spans="1:16" x14ac:dyDescent="0.2">
      <c r="A356">
        <v>397</v>
      </c>
      <c r="B356" t="s">
        <v>67</v>
      </c>
      <c r="C356" t="s">
        <v>44</v>
      </c>
      <c r="D356" t="s">
        <v>1301</v>
      </c>
      <c r="E356" t="s">
        <v>1425</v>
      </c>
      <c r="F356" s="32">
        <v>1889</v>
      </c>
      <c r="G356" s="33" t="s">
        <v>1076</v>
      </c>
      <c r="H356" s="32">
        <v>24</v>
      </c>
      <c r="I356" s="13">
        <v>78</v>
      </c>
      <c r="J356">
        <f t="shared" si="12"/>
        <v>78</v>
      </c>
      <c r="K356" s="53">
        <f t="shared" si="13"/>
        <v>1811</v>
      </c>
      <c r="L356" t="s">
        <v>2224</v>
      </c>
      <c r="M356" t="s">
        <v>183</v>
      </c>
      <c r="N356" t="s">
        <v>183</v>
      </c>
      <c r="O356" t="s">
        <v>183</v>
      </c>
      <c r="P356" s="52" t="s">
        <v>1301</v>
      </c>
    </row>
    <row r="357" spans="1:16" x14ac:dyDescent="0.2">
      <c r="A357">
        <v>398</v>
      </c>
      <c r="B357" t="s">
        <v>1810</v>
      </c>
      <c r="C357" t="s">
        <v>436</v>
      </c>
      <c r="D357" t="s">
        <v>1301</v>
      </c>
      <c r="E357" t="s">
        <v>1425</v>
      </c>
      <c r="F357" s="32">
        <v>1889</v>
      </c>
      <c r="G357" s="33" t="s">
        <v>2061</v>
      </c>
      <c r="H357" s="32">
        <v>24</v>
      </c>
      <c r="I357" s="13" t="s">
        <v>2086</v>
      </c>
      <c r="J357">
        <f>1/12</f>
        <v>8.3333333333333329E-2</v>
      </c>
      <c r="K357" s="53">
        <f t="shared" si="13"/>
        <v>1889</v>
      </c>
      <c r="L357" t="s">
        <v>2224</v>
      </c>
      <c r="M357" t="s">
        <v>183</v>
      </c>
      <c r="N357" t="s">
        <v>183</v>
      </c>
      <c r="O357" t="s">
        <v>183</v>
      </c>
      <c r="P357" s="52" t="s">
        <v>1301</v>
      </c>
    </row>
    <row r="358" spans="1:16" x14ac:dyDescent="0.2">
      <c r="A358">
        <v>399</v>
      </c>
      <c r="B358" t="s">
        <v>196</v>
      </c>
      <c r="C358" t="s">
        <v>988</v>
      </c>
      <c r="D358" t="s">
        <v>1301</v>
      </c>
      <c r="E358" t="s">
        <v>2248</v>
      </c>
      <c r="F358" s="32">
        <v>1889</v>
      </c>
      <c r="G358" s="33" t="s">
        <v>2061</v>
      </c>
      <c r="H358" s="32">
        <v>29</v>
      </c>
      <c r="I358" s="13">
        <v>24</v>
      </c>
      <c r="J358">
        <f t="shared" si="12"/>
        <v>24</v>
      </c>
      <c r="K358" s="53">
        <f t="shared" si="13"/>
        <v>1865</v>
      </c>
      <c r="L358" t="s">
        <v>2224</v>
      </c>
      <c r="M358" t="s">
        <v>183</v>
      </c>
      <c r="N358" t="s">
        <v>183</v>
      </c>
      <c r="O358" t="s">
        <v>183</v>
      </c>
      <c r="P358" s="52" t="s">
        <v>1301</v>
      </c>
    </row>
    <row r="359" spans="1:16" x14ac:dyDescent="0.2">
      <c r="A359">
        <v>400</v>
      </c>
      <c r="B359" t="s">
        <v>67</v>
      </c>
      <c r="C359" t="s">
        <v>123</v>
      </c>
      <c r="D359" t="s">
        <v>1301</v>
      </c>
      <c r="E359" t="s">
        <v>1425</v>
      </c>
      <c r="F359" s="32">
        <v>1890</v>
      </c>
      <c r="G359" s="33" t="s">
        <v>2072</v>
      </c>
      <c r="H359" s="32">
        <v>16</v>
      </c>
      <c r="I359" s="13">
        <v>78</v>
      </c>
      <c r="J359">
        <f t="shared" si="12"/>
        <v>78</v>
      </c>
      <c r="K359" s="53">
        <f t="shared" si="13"/>
        <v>1812</v>
      </c>
      <c r="L359" t="s">
        <v>2224</v>
      </c>
      <c r="M359" t="s">
        <v>183</v>
      </c>
      <c r="N359" t="s">
        <v>183</v>
      </c>
      <c r="O359" t="s">
        <v>183</v>
      </c>
      <c r="P359" s="52" t="s">
        <v>1301</v>
      </c>
    </row>
    <row r="360" spans="1:16" x14ac:dyDescent="0.2">
      <c r="A360">
        <v>401</v>
      </c>
      <c r="B360" t="s">
        <v>43</v>
      </c>
      <c r="C360" t="s">
        <v>46</v>
      </c>
      <c r="D360" t="s">
        <v>1301</v>
      </c>
      <c r="E360" t="s">
        <v>1425</v>
      </c>
      <c r="F360" s="32">
        <v>1890</v>
      </c>
      <c r="G360" s="33" t="s">
        <v>2054</v>
      </c>
      <c r="H360" s="32">
        <v>17</v>
      </c>
      <c r="I360" s="13">
        <v>80</v>
      </c>
      <c r="J360">
        <f t="shared" si="12"/>
        <v>80</v>
      </c>
      <c r="K360" s="53">
        <f t="shared" si="13"/>
        <v>1810</v>
      </c>
      <c r="L360" t="s">
        <v>2224</v>
      </c>
      <c r="M360" t="s">
        <v>183</v>
      </c>
      <c r="N360" t="s">
        <v>183</v>
      </c>
      <c r="O360" t="s">
        <v>183</v>
      </c>
      <c r="P360" s="52" t="s">
        <v>1301</v>
      </c>
    </row>
    <row r="361" spans="1:16" x14ac:dyDescent="0.2">
      <c r="A361">
        <v>402</v>
      </c>
      <c r="B361" t="s">
        <v>283</v>
      </c>
      <c r="C361" t="s">
        <v>50</v>
      </c>
      <c r="D361" t="s">
        <v>1301</v>
      </c>
      <c r="E361" t="s">
        <v>1425</v>
      </c>
      <c r="F361" s="32">
        <v>1890</v>
      </c>
      <c r="G361" s="33" t="s">
        <v>2061</v>
      </c>
      <c r="H361" s="32">
        <v>4</v>
      </c>
      <c r="I361" s="13">
        <v>72</v>
      </c>
      <c r="J361">
        <f t="shared" si="12"/>
        <v>72</v>
      </c>
      <c r="K361" s="53">
        <f t="shared" si="13"/>
        <v>1818</v>
      </c>
      <c r="L361" s="4" t="s">
        <v>2249</v>
      </c>
      <c r="M361" t="s">
        <v>183</v>
      </c>
      <c r="N361" t="s">
        <v>183</v>
      </c>
      <c r="O361" t="s">
        <v>183</v>
      </c>
      <c r="P361" s="52" t="s">
        <v>1301</v>
      </c>
    </row>
    <row r="362" spans="1:16" x14ac:dyDescent="0.2">
      <c r="A362">
        <v>403</v>
      </c>
      <c r="B362" t="s">
        <v>216</v>
      </c>
      <c r="C362" t="s">
        <v>44</v>
      </c>
      <c r="D362" t="s">
        <v>1301</v>
      </c>
      <c r="E362" t="s">
        <v>1425</v>
      </c>
      <c r="F362" s="32">
        <v>1890</v>
      </c>
      <c r="G362" s="33" t="s">
        <v>2058</v>
      </c>
      <c r="H362" s="32">
        <v>23</v>
      </c>
      <c r="I362" s="13">
        <v>73</v>
      </c>
      <c r="J362">
        <f t="shared" si="12"/>
        <v>73</v>
      </c>
      <c r="K362" s="53">
        <f t="shared" si="13"/>
        <v>1817</v>
      </c>
      <c r="L362" s="4" t="s">
        <v>2223</v>
      </c>
      <c r="M362" t="s">
        <v>183</v>
      </c>
      <c r="N362" t="s">
        <v>183</v>
      </c>
      <c r="O362" t="s">
        <v>183</v>
      </c>
      <c r="P362" s="52" t="s">
        <v>1301</v>
      </c>
    </row>
    <row r="363" spans="1:16" x14ac:dyDescent="0.2">
      <c r="A363">
        <v>404</v>
      </c>
      <c r="B363" t="s">
        <v>116</v>
      </c>
      <c r="C363" t="s">
        <v>1019</v>
      </c>
      <c r="D363" t="s">
        <v>1301</v>
      </c>
      <c r="E363" t="s">
        <v>1425</v>
      </c>
      <c r="F363" s="32">
        <v>1891</v>
      </c>
      <c r="G363" s="33" t="s">
        <v>2072</v>
      </c>
      <c r="H363" s="32">
        <v>28</v>
      </c>
      <c r="I363" s="13">
        <v>23</v>
      </c>
      <c r="J363">
        <f t="shared" si="12"/>
        <v>23</v>
      </c>
      <c r="K363" s="53">
        <f t="shared" si="13"/>
        <v>1868</v>
      </c>
      <c r="L363" t="s">
        <v>2224</v>
      </c>
      <c r="M363" t="s">
        <v>183</v>
      </c>
      <c r="N363" t="s">
        <v>183</v>
      </c>
      <c r="O363" t="s">
        <v>183</v>
      </c>
      <c r="P363" s="52" t="s">
        <v>1301</v>
      </c>
    </row>
    <row r="364" spans="1:16" x14ac:dyDescent="0.2">
      <c r="A364">
        <v>405</v>
      </c>
      <c r="B364" t="s">
        <v>67</v>
      </c>
      <c r="C364" t="s">
        <v>1947</v>
      </c>
      <c r="D364" s="4" t="s">
        <v>2250</v>
      </c>
      <c r="E364" t="s">
        <v>1425</v>
      </c>
      <c r="F364" s="32">
        <v>1891</v>
      </c>
      <c r="G364" s="33" t="s">
        <v>2050</v>
      </c>
      <c r="H364" s="32">
        <v>30</v>
      </c>
      <c r="I364" s="13" t="s">
        <v>2243</v>
      </c>
      <c r="J364">
        <f>8/12</f>
        <v>0.66666666666666663</v>
      </c>
      <c r="K364" s="53">
        <f t="shared" si="13"/>
        <v>1890</v>
      </c>
      <c r="L364" t="s">
        <v>2224</v>
      </c>
      <c r="M364" t="s">
        <v>183</v>
      </c>
      <c r="N364" t="s">
        <v>183</v>
      </c>
      <c r="O364" t="s">
        <v>183</v>
      </c>
      <c r="P364" s="52" t="s">
        <v>1301</v>
      </c>
    </row>
    <row r="365" spans="1:16" x14ac:dyDescent="0.2">
      <c r="A365">
        <v>406</v>
      </c>
      <c r="B365" t="s">
        <v>283</v>
      </c>
      <c r="C365" t="s">
        <v>65</v>
      </c>
      <c r="D365" t="s">
        <v>1301</v>
      </c>
      <c r="E365" t="s">
        <v>1425</v>
      </c>
      <c r="F365" s="32">
        <v>1891</v>
      </c>
      <c r="G365" s="33" t="s">
        <v>1987</v>
      </c>
      <c r="H365" s="32">
        <v>7</v>
      </c>
      <c r="I365" s="13">
        <v>40</v>
      </c>
      <c r="J365">
        <f t="shared" si="12"/>
        <v>40</v>
      </c>
      <c r="K365" s="53">
        <f t="shared" si="13"/>
        <v>1851</v>
      </c>
      <c r="L365" t="s">
        <v>2224</v>
      </c>
      <c r="M365" t="s">
        <v>183</v>
      </c>
      <c r="N365" t="s">
        <v>183</v>
      </c>
      <c r="O365" t="s">
        <v>183</v>
      </c>
      <c r="P365" s="52" t="s">
        <v>1301</v>
      </c>
    </row>
    <row r="366" spans="1:16" x14ac:dyDescent="0.2">
      <c r="A366">
        <v>407</v>
      </c>
      <c r="B366" t="s">
        <v>2251</v>
      </c>
      <c r="C366" t="s">
        <v>57</v>
      </c>
      <c r="D366" t="s">
        <v>1301</v>
      </c>
      <c r="E366" t="s">
        <v>1425</v>
      </c>
      <c r="F366" s="32">
        <v>1891</v>
      </c>
      <c r="G366" s="33" t="s">
        <v>2061</v>
      </c>
      <c r="H366" s="32">
        <v>3</v>
      </c>
      <c r="I366" s="13">
        <v>75</v>
      </c>
      <c r="J366">
        <f t="shared" si="12"/>
        <v>75</v>
      </c>
      <c r="K366" s="53">
        <f t="shared" si="13"/>
        <v>1816</v>
      </c>
      <c r="L366" s="4" t="s">
        <v>2223</v>
      </c>
      <c r="M366" t="s">
        <v>183</v>
      </c>
      <c r="N366" t="s">
        <v>183</v>
      </c>
      <c r="O366" t="s">
        <v>183</v>
      </c>
      <c r="P366" s="52" t="s">
        <v>1301</v>
      </c>
    </row>
    <row r="367" spans="1:16" x14ac:dyDescent="0.2">
      <c r="A367">
        <v>408</v>
      </c>
      <c r="B367" t="s">
        <v>278</v>
      </c>
      <c r="C367" t="s">
        <v>98</v>
      </c>
      <c r="D367" t="s">
        <v>1301</v>
      </c>
      <c r="E367" t="s">
        <v>1425</v>
      </c>
      <c r="F367" s="32">
        <v>1891</v>
      </c>
      <c r="G367" s="33" t="s">
        <v>2053</v>
      </c>
      <c r="H367" s="32">
        <v>22</v>
      </c>
      <c r="I367" s="13">
        <v>77</v>
      </c>
      <c r="J367">
        <f t="shared" si="12"/>
        <v>77</v>
      </c>
      <c r="K367" s="53">
        <f t="shared" si="13"/>
        <v>1814</v>
      </c>
      <c r="L367" t="s">
        <v>2224</v>
      </c>
      <c r="M367" t="s">
        <v>183</v>
      </c>
      <c r="N367" t="s">
        <v>183</v>
      </c>
      <c r="O367" t="s">
        <v>183</v>
      </c>
      <c r="P367" s="52" t="s">
        <v>1301</v>
      </c>
    </row>
    <row r="368" spans="1:16" x14ac:dyDescent="0.2">
      <c r="A368">
        <v>409</v>
      </c>
      <c r="B368" t="s">
        <v>85</v>
      </c>
      <c r="C368" t="s">
        <v>71</v>
      </c>
      <c r="D368" t="s">
        <v>1301</v>
      </c>
      <c r="E368" t="s">
        <v>1425</v>
      </c>
      <c r="F368" s="32">
        <v>1891</v>
      </c>
      <c r="G368" s="33" t="s">
        <v>2053</v>
      </c>
      <c r="H368" s="32">
        <v>28</v>
      </c>
      <c r="I368" s="13">
        <v>70</v>
      </c>
      <c r="J368">
        <f t="shared" si="12"/>
        <v>70</v>
      </c>
      <c r="K368" s="53">
        <f t="shared" si="13"/>
        <v>1821</v>
      </c>
      <c r="L368" t="s">
        <v>2224</v>
      </c>
      <c r="M368" t="s">
        <v>183</v>
      </c>
      <c r="N368" t="s">
        <v>183</v>
      </c>
      <c r="O368" t="s">
        <v>183</v>
      </c>
      <c r="P368" s="52" t="s">
        <v>1301</v>
      </c>
    </row>
    <row r="369" spans="1:16" x14ac:dyDescent="0.2">
      <c r="A369">
        <v>410</v>
      </c>
      <c r="B369" t="s">
        <v>328</v>
      </c>
      <c r="C369" t="s">
        <v>50</v>
      </c>
      <c r="D369" t="s">
        <v>1301</v>
      </c>
      <c r="E369" t="s">
        <v>1425</v>
      </c>
      <c r="F369" s="32">
        <v>1891</v>
      </c>
      <c r="G369" s="33" t="s">
        <v>2058</v>
      </c>
      <c r="H369" s="32">
        <v>28</v>
      </c>
      <c r="I369" s="13">
        <v>69</v>
      </c>
      <c r="J369">
        <f t="shared" si="12"/>
        <v>69</v>
      </c>
      <c r="K369" s="53">
        <f t="shared" si="13"/>
        <v>1822</v>
      </c>
      <c r="L369" t="s">
        <v>2224</v>
      </c>
      <c r="M369" t="s">
        <v>183</v>
      </c>
      <c r="N369" t="s">
        <v>183</v>
      </c>
      <c r="O369" t="s">
        <v>183</v>
      </c>
      <c r="P369" s="52" t="s">
        <v>1301</v>
      </c>
    </row>
    <row r="370" spans="1:16" x14ac:dyDescent="0.2">
      <c r="A370">
        <v>411</v>
      </c>
      <c r="B370" t="s">
        <v>685</v>
      </c>
      <c r="C370" t="s">
        <v>71</v>
      </c>
      <c r="D370" t="s">
        <v>1301</v>
      </c>
      <c r="E370" t="s">
        <v>1425</v>
      </c>
      <c r="F370" s="32">
        <v>1892</v>
      </c>
      <c r="G370" s="33" t="s">
        <v>2047</v>
      </c>
      <c r="H370" s="32">
        <v>9</v>
      </c>
      <c r="I370" s="13">
        <v>71</v>
      </c>
      <c r="J370">
        <f t="shared" si="12"/>
        <v>71</v>
      </c>
      <c r="K370" s="53">
        <f t="shared" si="13"/>
        <v>1821</v>
      </c>
      <c r="L370" t="s">
        <v>2224</v>
      </c>
      <c r="M370" t="s">
        <v>183</v>
      </c>
      <c r="N370" t="s">
        <v>183</v>
      </c>
      <c r="O370" t="s">
        <v>183</v>
      </c>
      <c r="P370" s="52" t="s">
        <v>1301</v>
      </c>
    </row>
    <row r="371" spans="1:16" x14ac:dyDescent="0.2">
      <c r="A371">
        <v>412</v>
      </c>
      <c r="B371" t="s">
        <v>49</v>
      </c>
      <c r="C371" t="s">
        <v>123</v>
      </c>
      <c r="D371" t="s">
        <v>1301</v>
      </c>
      <c r="E371" t="s">
        <v>1425</v>
      </c>
      <c r="F371" s="32">
        <v>1892</v>
      </c>
      <c r="G371" s="33" t="s">
        <v>2054</v>
      </c>
      <c r="H371" s="32">
        <v>22</v>
      </c>
      <c r="I371" s="13">
        <v>47</v>
      </c>
      <c r="J371">
        <f t="shared" si="12"/>
        <v>47</v>
      </c>
      <c r="K371" s="53">
        <f t="shared" si="13"/>
        <v>1845</v>
      </c>
      <c r="L371" t="s">
        <v>2224</v>
      </c>
      <c r="M371" t="s">
        <v>183</v>
      </c>
      <c r="N371" t="s">
        <v>183</v>
      </c>
      <c r="O371" t="s">
        <v>183</v>
      </c>
      <c r="P371" s="52" t="s">
        <v>1301</v>
      </c>
    </row>
    <row r="372" spans="1:16" x14ac:dyDescent="0.2">
      <c r="A372">
        <v>413</v>
      </c>
      <c r="B372" t="s">
        <v>100</v>
      </c>
      <c r="C372" t="s">
        <v>101</v>
      </c>
      <c r="D372" t="s">
        <v>1301</v>
      </c>
      <c r="E372" t="s">
        <v>1425</v>
      </c>
      <c r="F372" s="32">
        <v>1892</v>
      </c>
      <c r="G372" s="33" t="s">
        <v>2147</v>
      </c>
      <c r="H372" s="32">
        <v>3</v>
      </c>
      <c r="I372" s="13">
        <v>91</v>
      </c>
      <c r="J372">
        <f t="shared" si="12"/>
        <v>91</v>
      </c>
      <c r="K372" s="53">
        <f t="shared" si="13"/>
        <v>1801</v>
      </c>
      <c r="L372" t="s">
        <v>2224</v>
      </c>
      <c r="M372" t="s">
        <v>183</v>
      </c>
      <c r="N372" t="s">
        <v>183</v>
      </c>
      <c r="O372" t="s">
        <v>183</v>
      </c>
      <c r="P372" s="52" t="s">
        <v>1301</v>
      </c>
    </row>
    <row r="373" spans="1:16" x14ac:dyDescent="0.2">
      <c r="A373">
        <v>414</v>
      </c>
      <c r="B373" t="s">
        <v>102</v>
      </c>
      <c r="C373" t="s">
        <v>111</v>
      </c>
      <c r="D373" t="s">
        <v>1301</v>
      </c>
      <c r="E373" t="s">
        <v>1425</v>
      </c>
      <c r="F373" s="32">
        <v>1892</v>
      </c>
      <c r="G373" s="33" t="s">
        <v>1076</v>
      </c>
      <c r="H373">
        <v>17</v>
      </c>
      <c r="I373" s="13" t="s">
        <v>2068</v>
      </c>
      <c r="J373">
        <f>4/12</f>
        <v>0.33333333333333331</v>
      </c>
      <c r="K373" s="53">
        <f t="shared" si="13"/>
        <v>1892</v>
      </c>
      <c r="L373" t="s">
        <v>2224</v>
      </c>
      <c r="M373" t="s">
        <v>183</v>
      </c>
      <c r="N373" t="s">
        <v>183</v>
      </c>
      <c r="O373" t="s">
        <v>183</v>
      </c>
      <c r="P373" s="52" t="s">
        <v>1301</v>
      </c>
    </row>
    <row r="374" spans="1:16" x14ac:dyDescent="0.2">
      <c r="A374">
        <v>415</v>
      </c>
      <c r="B374" t="s">
        <v>102</v>
      </c>
      <c r="C374" t="s">
        <v>123</v>
      </c>
      <c r="D374" t="s">
        <v>1301</v>
      </c>
      <c r="E374" t="s">
        <v>1425</v>
      </c>
      <c r="F374" s="32">
        <v>1892</v>
      </c>
      <c r="G374" s="33" t="s">
        <v>1076</v>
      </c>
      <c r="H374" s="32">
        <v>20</v>
      </c>
      <c r="I374" s="13" t="s">
        <v>2068</v>
      </c>
      <c r="J374">
        <f>4/12</f>
        <v>0.33333333333333331</v>
      </c>
      <c r="K374" s="53">
        <f t="shared" si="13"/>
        <v>1892</v>
      </c>
      <c r="L374" t="s">
        <v>2224</v>
      </c>
      <c r="M374" t="s">
        <v>183</v>
      </c>
      <c r="N374" t="s">
        <v>183</v>
      </c>
      <c r="O374" t="s">
        <v>183</v>
      </c>
      <c r="P374" s="52" t="s">
        <v>1301</v>
      </c>
    </row>
    <row r="375" spans="1:16" x14ac:dyDescent="0.2">
      <c r="A375">
        <v>416</v>
      </c>
      <c r="B375" t="s">
        <v>156</v>
      </c>
      <c r="C375" t="s">
        <v>406</v>
      </c>
      <c r="D375" s="4" t="s">
        <v>2252</v>
      </c>
      <c r="E375" t="s">
        <v>2253</v>
      </c>
      <c r="F375" s="32">
        <v>1892</v>
      </c>
      <c r="G375" s="33" t="s">
        <v>1076</v>
      </c>
      <c r="H375" s="32">
        <v>23</v>
      </c>
      <c r="I375" s="13">
        <v>20</v>
      </c>
      <c r="J375">
        <f t="shared" si="12"/>
        <v>20</v>
      </c>
      <c r="K375" s="53">
        <f t="shared" si="13"/>
        <v>1872</v>
      </c>
      <c r="L375" t="s">
        <v>2254</v>
      </c>
      <c r="M375" t="s">
        <v>183</v>
      </c>
      <c r="N375" t="s">
        <v>183</v>
      </c>
      <c r="O375" t="s">
        <v>183</v>
      </c>
      <c r="P375" s="52" t="s">
        <v>1301</v>
      </c>
    </row>
    <row r="376" spans="1:16" x14ac:dyDescent="0.2">
      <c r="A376">
        <v>417</v>
      </c>
      <c r="B376" t="s">
        <v>266</v>
      </c>
      <c r="C376" t="s">
        <v>44</v>
      </c>
      <c r="D376" t="s">
        <v>1301</v>
      </c>
      <c r="E376" t="s">
        <v>1425</v>
      </c>
      <c r="F376" s="32">
        <v>1892</v>
      </c>
      <c r="G376" s="33" t="s">
        <v>2061</v>
      </c>
      <c r="H376" s="32">
        <v>19</v>
      </c>
      <c r="I376" s="13">
        <v>66</v>
      </c>
      <c r="J376">
        <f t="shared" si="12"/>
        <v>66</v>
      </c>
      <c r="K376" s="53">
        <f t="shared" si="13"/>
        <v>1826</v>
      </c>
      <c r="L376" t="s">
        <v>2224</v>
      </c>
      <c r="M376" t="s">
        <v>183</v>
      </c>
      <c r="N376" t="s">
        <v>183</v>
      </c>
      <c r="O376" t="s">
        <v>183</v>
      </c>
      <c r="P376" s="52" t="s">
        <v>1301</v>
      </c>
    </row>
    <row r="377" spans="1:16" x14ac:dyDescent="0.2">
      <c r="A377">
        <v>418</v>
      </c>
      <c r="B377" t="s">
        <v>328</v>
      </c>
      <c r="C377" t="s">
        <v>2255</v>
      </c>
      <c r="D377" t="s">
        <v>1301</v>
      </c>
      <c r="E377" t="s">
        <v>1425</v>
      </c>
      <c r="F377" s="32">
        <v>1892</v>
      </c>
      <c r="G377" s="33" t="s">
        <v>2053</v>
      </c>
      <c r="H377" s="32">
        <v>16</v>
      </c>
      <c r="I377" s="13">
        <v>50</v>
      </c>
      <c r="J377">
        <f t="shared" si="12"/>
        <v>50</v>
      </c>
      <c r="K377" s="53">
        <f t="shared" si="13"/>
        <v>1842</v>
      </c>
      <c r="L377" t="s">
        <v>2224</v>
      </c>
      <c r="M377" t="s">
        <v>183</v>
      </c>
      <c r="N377" t="s">
        <v>183</v>
      </c>
      <c r="O377" t="s">
        <v>183</v>
      </c>
      <c r="P377" s="52" t="s">
        <v>1301</v>
      </c>
    </row>
    <row r="378" spans="1:16" x14ac:dyDescent="0.2">
      <c r="A378">
        <v>419</v>
      </c>
      <c r="B378" t="s">
        <v>43</v>
      </c>
      <c r="C378" t="s">
        <v>635</v>
      </c>
      <c r="D378" t="s">
        <v>1301</v>
      </c>
      <c r="E378" t="s">
        <v>2135</v>
      </c>
      <c r="F378" s="32">
        <v>1893</v>
      </c>
      <c r="G378" s="33" t="s">
        <v>2072</v>
      </c>
      <c r="H378" s="32">
        <v>20</v>
      </c>
      <c r="I378" s="13">
        <v>44</v>
      </c>
      <c r="J378">
        <f t="shared" si="12"/>
        <v>44</v>
      </c>
      <c r="K378" s="53">
        <f t="shared" si="13"/>
        <v>1849</v>
      </c>
      <c r="L378" t="s">
        <v>2224</v>
      </c>
      <c r="M378" t="s">
        <v>183</v>
      </c>
      <c r="N378" t="s">
        <v>183</v>
      </c>
      <c r="O378" t="s">
        <v>183</v>
      </c>
      <c r="P378" s="52" t="s">
        <v>1301</v>
      </c>
    </row>
    <row r="379" spans="1:16" x14ac:dyDescent="0.2">
      <c r="A379">
        <v>420</v>
      </c>
      <c r="B379" t="s">
        <v>118</v>
      </c>
      <c r="C379" t="s">
        <v>71</v>
      </c>
      <c r="D379" t="s">
        <v>1301</v>
      </c>
      <c r="E379" t="s">
        <v>1425</v>
      </c>
      <c r="F379" s="32">
        <v>1893</v>
      </c>
      <c r="G379" s="33" t="s">
        <v>2054</v>
      </c>
      <c r="H379" s="32">
        <v>18</v>
      </c>
      <c r="I379" s="13">
        <v>88</v>
      </c>
      <c r="J379">
        <f t="shared" si="12"/>
        <v>88</v>
      </c>
      <c r="K379" s="53">
        <f t="shared" si="13"/>
        <v>1805</v>
      </c>
      <c r="L379" t="s">
        <v>2224</v>
      </c>
      <c r="M379" t="s">
        <v>183</v>
      </c>
      <c r="N379" t="s">
        <v>183</v>
      </c>
      <c r="O379" t="s">
        <v>183</v>
      </c>
      <c r="P379" s="52" t="s">
        <v>1301</v>
      </c>
    </row>
    <row r="380" spans="1:16" x14ac:dyDescent="0.2">
      <c r="A380">
        <v>421</v>
      </c>
      <c r="B380" t="s">
        <v>161</v>
      </c>
      <c r="C380" t="s">
        <v>2256</v>
      </c>
      <c r="D380" t="s">
        <v>1301</v>
      </c>
      <c r="E380" t="s">
        <v>2142</v>
      </c>
      <c r="F380" s="32">
        <v>1893</v>
      </c>
      <c r="G380" s="33" t="s">
        <v>2071</v>
      </c>
      <c r="H380" s="32">
        <v>30</v>
      </c>
      <c r="I380" s="13" t="s">
        <v>2257</v>
      </c>
      <c r="J380">
        <f>7/365</f>
        <v>1.9178082191780823E-2</v>
      </c>
      <c r="K380" s="53">
        <f t="shared" si="13"/>
        <v>1893</v>
      </c>
      <c r="L380" t="s">
        <v>2223</v>
      </c>
      <c r="M380" t="s">
        <v>183</v>
      </c>
      <c r="N380" t="s">
        <v>183</v>
      </c>
      <c r="O380" t="s">
        <v>183</v>
      </c>
      <c r="P380" s="52" t="s">
        <v>1301</v>
      </c>
    </row>
    <row r="381" spans="1:16" x14ac:dyDescent="0.2">
      <c r="A381">
        <v>422</v>
      </c>
      <c r="B381" t="s">
        <v>332</v>
      </c>
      <c r="C381" t="s">
        <v>1542</v>
      </c>
      <c r="D381" t="s">
        <v>1301</v>
      </c>
      <c r="E381" t="s">
        <v>1425</v>
      </c>
      <c r="F381" s="32">
        <v>1894</v>
      </c>
      <c r="G381" s="33" t="s">
        <v>2050</v>
      </c>
      <c r="H381" s="32">
        <v>8</v>
      </c>
      <c r="I381" s="13" t="s">
        <v>2056</v>
      </c>
      <c r="J381">
        <f>10/12</f>
        <v>0.83333333333333337</v>
      </c>
      <c r="K381" s="53">
        <f t="shared" si="13"/>
        <v>1893</v>
      </c>
      <c r="L381" t="s">
        <v>2224</v>
      </c>
      <c r="M381" t="s">
        <v>183</v>
      </c>
      <c r="N381" t="s">
        <v>183</v>
      </c>
      <c r="O381" t="s">
        <v>183</v>
      </c>
      <c r="P381" s="52" t="s">
        <v>1301</v>
      </c>
    </row>
    <row r="382" spans="1:16" x14ac:dyDescent="0.2">
      <c r="A382">
        <v>423</v>
      </c>
      <c r="B382" t="s">
        <v>2258</v>
      </c>
      <c r="C382" t="s">
        <v>208</v>
      </c>
      <c r="D382" t="s">
        <v>1301</v>
      </c>
      <c r="E382" t="s">
        <v>1425</v>
      </c>
      <c r="F382" s="32">
        <v>1894</v>
      </c>
      <c r="G382" s="33" t="s">
        <v>1987</v>
      </c>
      <c r="H382" s="32">
        <v>14</v>
      </c>
      <c r="I382" s="13" t="s">
        <v>2181</v>
      </c>
      <c r="J382">
        <f>2/365</f>
        <v>5.4794520547945206E-3</v>
      </c>
      <c r="K382" s="53">
        <f t="shared" si="13"/>
        <v>1894</v>
      </c>
      <c r="L382" t="s">
        <v>2224</v>
      </c>
      <c r="M382" t="s">
        <v>183</v>
      </c>
      <c r="N382" t="s">
        <v>183</v>
      </c>
      <c r="O382" t="s">
        <v>183</v>
      </c>
      <c r="P382" s="52" t="s">
        <v>1301</v>
      </c>
    </row>
    <row r="383" spans="1:16" x14ac:dyDescent="0.2">
      <c r="A383">
        <v>424</v>
      </c>
      <c r="B383" t="s">
        <v>165</v>
      </c>
      <c r="C383" t="s">
        <v>65</v>
      </c>
      <c r="D383" t="s">
        <v>1301</v>
      </c>
      <c r="E383" t="s">
        <v>1425</v>
      </c>
      <c r="F383" s="32">
        <v>1895</v>
      </c>
      <c r="G383" s="33" t="s">
        <v>2072</v>
      </c>
      <c r="H383" s="32">
        <v>15</v>
      </c>
      <c r="I383" s="13">
        <v>31</v>
      </c>
      <c r="J383">
        <f t="shared" si="12"/>
        <v>31</v>
      </c>
      <c r="K383" s="53">
        <f t="shared" si="13"/>
        <v>1864</v>
      </c>
      <c r="L383" t="s">
        <v>2224</v>
      </c>
      <c r="M383" t="s">
        <v>183</v>
      </c>
      <c r="N383" t="s">
        <v>183</v>
      </c>
      <c r="O383" t="s">
        <v>183</v>
      </c>
      <c r="P383" s="52" t="s">
        <v>1301</v>
      </c>
    </row>
    <row r="384" spans="1:16" x14ac:dyDescent="0.2">
      <c r="A384">
        <v>425</v>
      </c>
      <c r="B384" t="s">
        <v>2244</v>
      </c>
      <c r="C384" t="s">
        <v>2259</v>
      </c>
      <c r="D384" t="s">
        <v>1301</v>
      </c>
      <c r="E384" t="s">
        <v>1425</v>
      </c>
      <c r="F384" s="32">
        <v>1895</v>
      </c>
      <c r="G384" s="33" t="s">
        <v>2072</v>
      </c>
      <c r="H384" s="32">
        <v>24</v>
      </c>
      <c r="I384" s="13">
        <v>8</v>
      </c>
      <c r="J384">
        <f t="shared" si="12"/>
        <v>8</v>
      </c>
      <c r="K384" s="53">
        <f t="shared" si="13"/>
        <v>1887</v>
      </c>
      <c r="L384" t="s">
        <v>2224</v>
      </c>
      <c r="M384" t="s">
        <v>183</v>
      </c>
      <c r="N384" t="s">
        <v>183</v>
      </c>
      <c r="O384" t="s">
        <v>183</v>
      </c>
      <c r="P384" s="52" t="s">
        <v>1301</v>
      </c>
    </row>
    <row r="385" spans="1:16" x14ac:dyDescent="0.2">
      <c r="A385">
        <v>426</v>
      </c>
      <c r="B385" t="s">
        <v>116</v>
      </c>
      <c r="C385" t="s">
        <v>201</v>
      </c>
      <c r="D385" t="s">
        <v>1301</v>
      </c>
      <c r="E385" t="s">
        <v>1425</v>
      </c>
      <c r="F385" s="32">
        <v>1895</v>
      </c>
      <c r="G385" s="33" t="s">
        <v>1076</v>
      </c>
      <c r="H385" s="32">
        <v>2</v>
      </c>
      <c r="I385" s="13">
        <v>48</v>
      </c>
      <c r="J385">
        <f t="shared" si="12"/>
        <v>48</v>
      </c>
      <c r="K385" s="53">
        <f t="shared" si="13"/>
        <v>1847</v>
      </c>
      <c r="L385" t="s">
        <v>2224</v>
      </c>
      <c r="M385" t="s">
        <v>183</v>
      </c>
      <c r="N385" t="s">
        <v>183</v>
      </c>
      <c r="O385" t="s">
        <v>183</v>
      </c>
      <c r="P385" s="52" t="s">
        <v>1301</v>
      </c>
    </row>
    <row r="386" spans="1:16" x14ac:dyDescent="0.2">
      <c r="A386">
        <v>427</v>
      </c>
      <c r="B386" t="s">
        <v>384</v>
      </c>
      <c r="C386" t="s">
        <v>2260</v>
      </c>
      <c r="D386" t="s">
        <v>1301</v>
      </c>
      <c r="E386" t="s">
        <v>1425</v>
      </c>
      <c r="F386" s="32">
        <v>1896</v>
      </c>
      <c r="G386" s="33" t="s">
        <v>2047</v>
      </c>
      <c r="H386" s="32">
        <v>22</v>
      </c>
      <c r="I386" s="13" t="s">
        <v>2261</v>
      </c>
      <c r="J386">
        <f>19/365</f>
        <v>5.2054794520547946E-2</v>
      </c>
      <c r="K386" s="53">
        <f t="shared" si="13"/>
        <v>1896</v>
      </c>
      <c r="L386" s="4" t="s">
        <v>2223</v>
      </c>
      <c r="M386" t="s">
        <v>183</v>
      </c>
      <c r="N386" t="s">
        <v>183</v>
      </c>
      <c r="O386" t="s">
        <v>183</v>
      </c>
      <c r="P386" s="52" t="s">
        <v>1301</v>
      </c>
    </row>
    <row r="387" spans="1:16" x14ac:dyDescent="0.2">
      <c r="A387">
        <v>428</v>
      </c>
      <c r="B387" t="s">
        <v>204</v>
      </c>
      <c r="C387" t="s">
        <v>169</v>
      </c>
      <c r="D387" t="s">
        <v>1301</v>
      </c>
      <c r="E387" t="s">
        <v>2142</v>
      </c>
      <c r="F387" s="32">
        <v>1896</v>
      </c>
      <c r="G387" s="33" t="s">
        <v>2052</v>
      </c>
      <c r="H387" s="32">
        <v>9</v>
      </c>
      <c r="I387" s="13">
        <v>70</v>
      </c>
      <c r="J387">
        <f t="shared" ref="J387:J450" si="14">I387</f>
        <v>70</v>
      </c>
      <c r="K387" s="53">
        <f t="shared" si="13"/>
        <v>1826</v>
      </c>
      <c r="L387" s="4" t="s">
        <v>2223</v>
      </c>
      <c r="M387" t="s">
        <v>183</v>
      </c>
      <c r="N387" t="s">
        <v>183</v>
      </c>
      <c r="O387" t="s">
        <v>183</v>
      </c>
      <c r="P387" s="52" t="s">
        <v>1301</v>
      </c>
    </row>
    <row r="388" spans="1:16" x14ac:dyDescent="0.2">
      <c r="A388">
        <v>429</v>
      </c>
      <c r="B388" t="s">
        <v>424</v>
      </c>
      <c r="C388" t="s">
        <v>2262</v>
      </c>
      <c r="D388" t="s">
        <v>1301</v>
      </c>
      <c r="E388" t="s">
        <v>2163</v>
      </c>
      <c r="F388" s="32">
        <v>1896</v>
      </c>
      <c r="G388" s="33" t="s">
        <v>2061</v>
      </c>
      <c r="H388" s="32">
        <v>23</v>
      </c>
      <c r="I388" s="13">
        <v>64</v>
      </c>
      <c r="J388">
        <f t="shared" si="14"/>
        <v>64</v>
      </c>
      <c r="K388" s="53">
        <f t="shared" si="13"/>
        <v>1832</v>
      </c>
      <c r="L388" t="s">
        <v>2224</v>
      </c>
      <c r="M388" t="s">
        <v>183</v>
      </c>
      <c r="N388" t="s">
        <v>183</v>
      </c>
      <c r="O388" t="s">
        <v>183</v>
      </c>
      <c r="P388" s="52" t="s">
        <v>1301</v>
      </c>
    </row>
    <row r="389" spans="1:16" x14ac:dyDescent="0.2">
      <c r="A389">
        <v>430</v>
      </c>
      <c r="B389" t="s">
        <v>76</v>
      </c>
      <c r="C389" t="s">
        <v>60</v>
      </c>
      <c r="D389" t="s">
        <v>1301</v>
      </c>
      <c r="E389" t="s">
        <v>2142</v>
      </c>
      <c r="F389" s="32">
        <v>1896</v>
      </c>
      <c r="G389" s="33" t="s">
        <v>2071</v>
      </c>
      <c r="H389" s="32">
        <v>11</v>
      </c>
      <c r="I389" s="13">
        <v>73</v>
      </c>
      <c r="J389">
        <f t="shared" si="14"/>
        <v>73</v>
      </c>
      <c r="K389" s="53">
        <f t="shared" si="13"/>
        <v>1823</v>
      </c>
      <c r="L389" t="s">
        <v>2224</v>
      </c>
      <c r="M389" t="s">
        <v>183</v>
      </c>
      <c r="N389" t="s">
        <v>183</v>
      </c>
      <c r="O389" t="s">
        <v>183</v>
      </c>
      <c r="P389" s="52" t="s">
        <v>1301</v>
      </c>
    </row>
    <row r="390" spans="1:16" x14ac:dyDescent="0.2">
      <c r="A390">
        <v>431</v>
      </c>
      <c r="B390" t="s">
        <v>328</v>
      </c>
      <c r="C390" t="s">
        <v>2263</v>
      </c>
      <c r="D390" t="s">
        <v>1301</v>
      </c>
      <c r="E390" t="s">
        <v>1425</v>
      </c>
      <c r="F390" s="32">
        <v>1897</v>
      </c>
      <c r="G390" s="33" t="s">
        <v>2050</v>
      </c>
      <c r="H390" s="32">
        <v>1</v>
      </c>
      <c r="I390" s="13" t="s">
        <v>2233</v>
      </c>
      <c r="J390">
        <f>9/12</f>
        <v>0.75</v>
      </c>
      <c r="K390" s="53">
        <f t="shared" si="13"/>
        <v>1896</v>
      </c>
      <c r="L390" s="4" t="s">
        <v>2223</v>
      </c>
      <c r="M390" t="s">
        <v>183</v>
      </c>
      <c r="N390" t="s">
        <v>183</v>
      </c>
      <c r="O390" t="s">
        <v>183</v>
      </c>
      <c r="P390" s="52" t="s">
        <v>1301</v>
      </c>
    </row>
    <row r="391" spans="1:16" x14ac:dyDescent="0.2">
      <c r="A391">
        <v>432</v>
      </c>
      <c r="B391" t="s">
        <v>64</v>
      </c>
      <c r="C391" t="s">
        <v>60</v>
      </c>
      <c r="D391" t="s">
        <v>1301</v>
      </c>
      <c r="E391" t="s">
        <v>2264</v>
      </c>
      <c r="F391" s="32">
        <v>1897</v>
      </c>
      <c r="G391" s="33" t="s">
        <v>1076</v>
      </c>
      <c r="H391" s="32">
        <v>18</v>
      </c>
      <c r="I391" s="13">
        <v>79</v>
      </c>
      <c r="J391">
        <f t="shared" si="14"/>
        <v>79</v>
      </c>
      <c r="K391" s="53">
        <f t="shared" si="13"/>
        <v>1818</v>
      </c>
      <c r="L391" t="s">
        <v>2224</v>
      </c>
      <c r="M391" t="s">
        <v>183</v>
      </c>
      <c r="N391" t="s">
        <v>183</v>
      </c>
      <c r="O391" t="s">
        <v>183</v>
      </c>
      <c r="P391" s="52" t="s">
        <v>1301</v>
      </c>
    </row>
    <row r="392" spans="1:16" x14ac:dyDescent="0.2">
      <c r="A392">
        <v>433</v>
      </c>
      <c r="B392" t="s">
        <v>1066</v>
      </c>
      <c r="C392" t="s">
        <v>635</v>
      </c>
      <c r="D392" t="s">
        <v>1301</v>
      </c>
      <c r="E392" t="s">
        <v>1425</v>
      </c>
      <c r="F392" s="32">
        <v>1897</v>
      </c>
      <c r="G392" s="33" t="s">
        <v>2058</v>
      </c>
      <c r="H392" s="32">
        <v>12</v>
      </c>
      <c r="I392" s="13">
        <v>81</v>
      </c>
      <c r="J392">
        <f t="shared" si="14"/>
        <v>81</v>
      </c>
      <c r="K392" s="53">
        <f t="shared" si="13"/>
        <v>1816</v>
      </c>
      <c r="L392" t="s">
        <v>2224</v>
      </c>
      <c r="M392" t="s">
        <v>183</v>
      </c>
      <c r="N392" t="s">
        <v>183</v>
      </c>
      <c r="O392" t="s">
        <v>183</v>
      </c>
      <c r="P392" s="52" t="s">
        <v>1301</v>
      </c>
    </row>
    <row r="393" spans="1:16" x14ac:dyDescent="0.2">
      <c r="A393">
        <v>434</v>
      </c>
      <c r="B393" t="s">
        <v>2265</v>
      </c>
      <c r="C393" t="s">
        <v>192</v>
      </c>
      <c r="D393" t="s">
        <v>1301</v>
      </c>
      <c r="E393" t="s">
        <v>1425</v>
      </c>
      <c r="F393" s="32">
        <v>1898</v>
      </c>
      <c r="G393" s="33" t="s">
        <v>2072</v>
      </c>
      <c r="H393" s="32">
        <v>20</v>
      </c>
      <c r="I393" s="13">
        <v>30</v>
      </c>
      <c r="J393">
        <f t="shared" si="14"/>
        <v>30</v>
      </c>
      <c r="K393" s="53">
        <f t="shared" si="13"/>
        <v>1868</v>
      </c>
      <c r="L393" t="s">
        <v>2224</v>
      </c>
      <c r="M393" t="s">
        <v>183</v>
      </c>
      <c r="N393" t="s">
        <v>183</v>
      </c>
      <c r="O393" t="s">
        <v>183</v>
      </c>
      <c r="P393" s="52" t="s">
        <v>1301</v>
      </c>
    </row>
    <row r="394" spans="1:16" x14ac:dyDescent="0.2">
      <c r="A394">
        <v>435</v>
      </c>
      <c r="B394" t="s">
        <v>531</v>
      </c>
      <c r="C394" t="s">
        <v>2266</v>
      </c>
      <c r="D394" t="s">
        <v>1301</v>
      </c>
      <c r="E394" t="s">
        <v>1425</v>
      </c>
      <c r="F394" s="32">
        <v>1898</v>
      </c>
      <c r="G394" s="33" t="s">
        <v>1076</v>
      </c>
      <c r="H394" s="32">
        <v>5</v>
      </c>
      <c r="I394" s="13" t="s">
        <v>2267</v>
      </c>
      <c r="J394">
        <f>21/12</f>
        <v>1.75</v>
      </c>
      <c r="K394" s="53">
        <f t="shared" si="13"/>
        <v>1897</v>
      </c>
      <c r="L394" t="s">
        <v>2224</v>
      </c>
      <c r="M394" t="s">
        <v>183</v>
      </c>
      <c r="N394" t="s">
        <v>183</v>
      </c>
      <c r="O394" t="s">
        <v>183</v>
      </c>
      <c r="P394" s="52" t="s">
        <v>1301</v>
      </c>
    </row>
    <row r="395" spans="1:16" x14ac:dyDescent="0.2">
      <c r="A395">
        <v>436</v>
      </c>
      <c r="B395" t="s">
        <v>394</v>
      </c>
      <c r="C395" t="s">
        <v>2268</v>
      </c>
      <c r="D395" t="s">
        <v>1301</v>
      </c>
      <c r="E395" t="s">
        <v>1425</v>
      </c>
      <c r="F395" s="32">
        <v>1898</v>
      </c>
      <c r="G395" s="33" t="s">
        <v>2147</v>
      </c>
      <c r="H395" s="32">
        <v>17</v>
      </c>
      <c r="I395" s="13">
        <v>66</v>
      </c>
      <c r="J395">
        <f t="shared" si="14"/>
        <v>66</v>
      </c>
      <c r="K395" s="53">
        <f t="shared" si="13"/>
        <v>1832</v>
      </c>
      <c r="L395" t="s">
        <v>2224</v>
      </c>
      <c r="M395" t="s">
        <v>183</v>
      </c>
      <c r="N395" t="s">
        <v>183</v>
      </c>
      <c r="O395" t="s">
        <v>183</v>
      </c>
      <c r="P395" s="52" t="s">
        <v>1301</v>
      </c>
    </row>
    <row r="396" spans="1:16" x14ac:dyDescent="0.2">
      <c r="A396">
        <v>437</v>
      </c>
      <c r="B396" t="s">
        <v>216</v>
      </c>
      <c r="C396" t="s">
        <v>2269</v>
      </c>
      <c r="D396" t="s">
        <v>1301</v>
      </c>
      <c r="E396" t="s">
        <v>1425</v>
      </c>
      <c r="F396" s="32">
        <v>1898</v>
      </c>
      <c r="G396" s="33" t="s">
        <v>2061</v>
      </c>
      <c r="H396" s="32">
        <v>4</v>
      </c>
      <c r="I396" s="13" t="s">
        <v>2056</v>
      </c>
      <c r="J396">
        <f>10/12</f>
        <v>0.83333333333333337</v>
      </c>
      <c r="K396" s="53">
        <f t="shared" si="13"/>
        <v>1897</v>
      </c>
      <c r="L396" t="s">
        <v>2224</v>
      </c>
      <c r="M396" t="s">
        <v>183</v>
      </c>
      <c r="N396" t="s">
        <v>183</v>
      </c>
      <c r="O396" t="s">
        <v>183</v>
      </c>
      <c r="P396" s="52" t="s">
        <v>1301</v>
      </c>
    </row>
    <row r="397" spans="1:16" x14ac:dyDescent="0.2">
      <c r="A397">
        <v>438</v>
      </c>
      <c r="B397" t="s">
        <v>283</v>
      </c>
      <c r="C397" t="s">
        <v>57</v>
      </c>
      <c r="D397" t="s">
        <v>1301</v>
      </c>
      <c r="E397" t="s">
        <v>1425</v>
      </c>
      <c r="F397" s="32">
        <v>1898</v>
      </c>
      <c r="G397" s="33" t="s">
        <v>2071</v>
      </c>
      <c r="H397" s="32">
        <v>24</v>
      </c>
      <c r="I397" s="13">
        <v>74</v>
      </c>
      <c r="J397">
        <f t="shared" si="14"/>
        <v>74</v>
      </c>
      <c r="K397" s="53">
        <f t="shared" si="13"/>
        <v>1824</v>
      </c>
      <c r="L397" t="s">
        <v>2224</v>
      </c>
      <c r="M397" t="s">
        <v>183</v>
      </c>
      <c r="N397" t="s">
        <v>183</v>
      </c>
      <c r="O397" t="s">
        <v>183</v>
      </c>
      <c r="P397" s="52" t="s">
        <v>1301</v>
      </c>
    </row>
    <row r="398" spans="1:16" x14ac:dyDescent="0.2">
      <c r="A398">
        <v>439</v>
      </c>
      <c r="B398" t="s">
        <v>1795</v>
      </c>
      <c r="C398" t="s">
        <v>201</v>
      </c>
      <c r="D398" t="s">
        <v>1301</v>
      </c>
      <c r="E398" t="s">
        <v>1425</v>
      </c>
      <c r="F398" s="32">
        <v>1898</v>
      </c>
      <c r="G398" s="33" t="s">
        <v>2053</v>
      </c>
      <c r="H398" s="32">
        <v>4</v>
      </c>
      <c r="I398" s="13">
        <v>77</v>
      </c>
      <c r="J398">
        <f t="shared" si="14"/>
        <v>77</v>
      </c>
      <c r="K398" s="53">
        <f t="shared" si="13"/>
        <v>1821</v>
      </c>
      <c r="L398" t="s">
        <v>2224</v>
      </c>
      <c r="M398" t="s">
        <v>183</v>
      </c>
      <c r="N398" t="s">
        <v>183</v>
      </c>
      <c r="O398" t="s">
        <v>183</v>
      </c>
      <c r="P398" s="52" t="s">
        <v>1301</v>
      </c>
    </row>
    <row r="399" spans="1:16" x14ac:dyDescent="0.2">
      <c r="A399">
        <v>440</v>
      </c>
      <c r="B399" t="s">
        <v>2022</v>
      </c>
      <c r="C399" t="s">
        <v>406</v>
      </c>
      <c r="D399" s="4" t="s">
        <v>2270</v>
      </c>
      <c r="E399" t="s">
        <v>1425</v>
      </c>
      <c r="F399" s="32">
        <v>1900</v>
      </c>
      <c r="G399" s="33" t="s">
        <v>2103</v>
      </c>
      <c r="H399" s="32">
        <v>18</v>
      </c>
      <c r="I399" s="13">
        <v>50</v>
      </c>
      <c r="J399">
        <f t="shared" si="14"/>
        <v>50</v>
      </c>
      <c r="K399" s="53">
        <f t="shared" si="13"/>
        <v>1850</v>
      </c>
      <c r="L399" s="4" t="s">
        <v>2922</v>
      </c>
      <c r="M399" t="s">
        <v>183</v>
      </c>
      <c r="N399" t="s">
        <v>183</v>
      </c>
      <c r="O399" t="s">
        <v>183</v>
      </c>
      <c r="P399" s="52" t="s">
        <v>1301</v>
      </c>
    </row>
    <row r="400" spans="1:16" x14ac:dyDescent="0.2">
      <c r="A400">
        <v>441</v>
      </c>
      <c r="B400" t="s">
        <v>270</v>
      </c>
      <c r="C400" t="s">
        <v>261</v>
      </c>
      <c r="D400" t="s">
        <v>1301</v>
      </c>
      <c r="E400" t="s">
        <v>1425</v>
      </c>
      <c r="F400" s="32">
        <v>1901</v>
      </c>
      <c r="G400" s="33" t="s">
        <v>2072</v>
      </c>
      <c r="H400" s="32">
        <v>2</v>
      </c>
      <c r="I400" s="13" t="s">
        <v>2233</v>
      </c>
      <c r="J400">
        <f>9/12</f>
        <v>0.75</v>
      </c>
      <c r="K400" s="53">
        <f t="shared" si="13"/>
        <v>1900</v>
      </c>
      <c r="L400" t="s">
        <v>1944</v>
      </c>
      <c r="M400" t="s">
        <v>183</v>
      </c>
      <c r="N400" t="s">
        <v>183</v>
      </c>
      <c r="O400" t="s">
        <v>183</v>
      </c>
      <c r="P400" s="52" t="s">
        <v>1301</v>
      </c>
    </row>
    <row r="401" spans="1:16" x14ac:dyDescent="0.2">
      <c r="A401">
        <v>442</v>
      </c>
      <c r="B401" t="s">
        <v>328</v>
      </c>
      <c r="C401" t="s">
        <v>200</v>
      </c>
      <c r="D401" t="s">
        <v>1301</v>
      </c>
      <c r="E401" t="s">
        <v>1425</v>
      </c>
      <c r="F401" s="32">
        <v>1901</v>
      </c>
      <c r="G401" s="33" t="s">
        <v>2054</v>
      </c>
      <c r="H401" s="32">
        <v>8</v>
      </c>
      <c r="I401" s="13">
        <v>65</v>
      </c>
      <c r="J401">
        <f t="shared" si="14"/>
        <v>65</v>
      </c>
      <c r="K401" s="53">
        <f t="shared" si="13"/>
        <v>1836</v>
      </c>
      <c r="L401" t="s">
        <v>1944</v>
      </c>
      <c r="M401" t="s">
        <v>183</v>
      </c>
      <c r="N401" t="s">
        <v>183</v>
      </c>
      <c r="O401" t="s">
        <v>183</v>
      </c>
      <c r="P401" s="52" t="s">
        <v>1301</v>
      </c>
    </row>
    <row r="402" spans="1:16" x14ac:dyDescent="0.2">
      <c r="A402">
        <v>443</v>
      </c>
      <c r="B402" t="s">
        <v>156</v>
      </c>
      <c r="C402" t="s">
        <v>2271</v>
      </c>
      <c r="D402" t="s">
        <v>1301</v>
      </c>
      <c r="E402" t="s">
        <v>1425</v>
      </c>
      <c r="F402" s="32">
        <v>1901</v>
      </c>
      <c r="G402" s="33" t="s">
        <v>2050</v>
      </c>
      <c r="H402" s="32">
        <v>10</v>
      </c>
      <c r="I402" s="13">
        <v>24</v>
      </c>
      <c r="J402">
        <f t="shared" si="14"/>
        <v>24</v>
      </c>
      <c r="K402" s="53">
        <f t="shared" si="13"/>
        <v>1877</v>
      </c>
      <c r="L402" t="s">
        <v>1944</v>
      </c>
      <c r="M402" t="s">
        <v>183</v>
      </c>
      <c r="N402" t="s">
        <v>183</v>
      </c>
      <c r="O402" t="s">
        <v>183</v>
      </c>
      <c r="P402" s="52" t="s">
        <v>1301</v>
      </c>
    </row>
    <row r="403" spans="1:16" x14ac:dyDescent="0.2">
      <c r="A403">
        <v>444</v>
      </c>
      <c r="B403" t="s">
        <v>70</v>
      </c>
      <c r="C403" t="s">
        <v>71</v>
      </c>
      <c r="D403" t="s">
        <v>1301</v>
      </c>
      <c r="E403" t="s">
        <v>1425</v>
      </c>
      <c r="F403" s="32">
        <v>1901</v>
      </c>
      <c r="G403" s="33" t="s">
        <v>2050</v>
      </c>
      <c r="H403" s="32">
        <v>19</v>
      </c>
      <c r="I403" s="13">
        <v>65</v>
      </c>
      <c r="J403">
        <f t="shared" si="14"/>
        <v>65</v>
      </c>
      <c r="K403" s="53">
        <f t="shared" ref="K403:K466" si="15">YEAR(DATEVALUE(H403&amp;" "&amp;G403&amp;" "&amp;F403+200)-IF(J403&lt;1,J403*365,DATE(1900+J403,1,1)))-200</f>
        <v>1836</v>
      </c>
      <c r="L403" t="s">
        <v>1944</v>
      </c>
      <c r="M403" t="s">
        <v>183</v>
      </c>
      <c r="N403" t="s">
        <v>183</v>
      </c>
      <c r="O403" t="s">
        <v>183</v>
      </c>
      <c r="P403" s="52" t="s">
        <v>1301</v>
      </c>
    </row>
    <row r="404" spans="1:16" ht="25.5" x14ac:dyDescent="0.2">
      <c r="A404">
        <v>445</v>
      </c>
      <c r="B404" t="s">
        <v>64</v>
      </c>
      <c r="C404" t="s">
        <v>825</v>
      </c>
      <c r="D404" t="s">
        <v>1301</v>
      </c>
      <c r="E404" s="4" t="s">
        <v>2272</v>
      </c>
      <c r="F404" s="32">
        <v>1901</v>
      </c>
      <c r="G404" s="33" t="s">
        <v>1076</v>
      </c>
      <c r="H404" s="32">
        <v>31</v>
      </c>
      <c r="I404" s="13">
        <v>56</v>
      </c>
      <c r="J404">
        <f t="shared" si="14"/>
        <v>56</v>
      </c>
      <c r="K404" s="53">
        <f t="shared" si="15"/>
        <v>1845</v>
      </c>
      <c r="L404" t="s">
        <v>1944</v>
      </c>
      <c r="M404" t="s">
        <v>183</v>
      </c>
      <c r="N404" t="s">
        <v>183</v>
      </c>
      <c r="O404" t="s">
        <v>183</v>
      </c>
      <c r="P404" s="52" t="s">
        <v>1301</v>
      </c>
    </row>
    <row r="405" spans="1:16" x14ac:dyDescent="0.2">
      <c r="A405">
        <v>446</v>
      </c>
      <c r="B405" t="s">
        <v>45</v>
      </c>
      <c r="C405" t="s">
        <v>345</v>
      </c>
      <c r="D405" t="s">
        <v>1301</v>
      </c>
      <c r="E405" t="s">
        <v>1425</v>
      </c>
      <c r="F405" s="32">
        <v>1901</v>
      </c>
      <c r="G405" s="33" t="s">
        <v>1987</v>
      </c>
      <c r="H405" s="32">
        <v>1</v>
      </c>
      <c r="I405" s="13">
        <v>66</v>
      </c>
      <c r="J405">
        <f t="shared" si="14"/>
        <v>66</v>
      </c>
      <c r="K405" s="53">
        <f t="shared" si="15"/>
        <v>1835</v>
      </c>
      <c r="L405" t="s">
        <v>1944</v>
      </c>
      <c r="M405" t="s">
        <v>183</v>
      </c>
      <c r="N405" t="s">
        <v>183</v>
      </c>
      <c r="O405" t="s">
        <v>183</v>
      </c>
      <c r="P405" s="52" t="s">
        <v>1301</v>
      </c>
    </row>
    <row r="406" spans="1:16" x14ac:dyDescent="0.2">
      <c r="A406">
        <v>447</v>
      </c>
      <c r="B406" t="s">
        <v>156</v>
      </c>
      <c r="C406" t="s">
        <v>552</v>
      </c>
      <c r="D406" t="s">
        <v>1301</v>
      </c>
      <c r="E406" t="s">
        <v>1425</v>
      </c>
      <c r="F406" s="32">
        <v>1902</v>
      </c>
      <c r="G406" s="33" t="s">
        <v>2072</v>
      </c>
      <c r="H406" s="32">
        <v>5</v>
      </c>
      <c r="I406" s="13">
        <v>28</v>
      </c>
      <c r="J406">
        <f t="shared" si="14"/>
        <v>28</v>
      </c>
      <c r="K406" s="53">
        <f t="shared" si="15"/>
        <v>1874</v>
      </c>
      <c r="L406" t="s">
        <v>1944</v>
      </c>
      <c r="M406" t="s">
        <v>183</v>
      </c>
      <c r="N406" t="s">
        <v>183</v>
      </c>
      <c r="O406" t="s">
        <v>183</v>
      </c>
      <c r="P406" s="52" t="s">
        <v>1301</v>
      </c>
    </row>
    <row r="407" spans="1:16" x14ac:dyDescent="0.2">
      <c r="A407">
        <v>448</v>
      </c>
      <c r="B407" s="13" t="s">
        <v>74</v>
      </c>
      <c r="C407" t="s">
        <v>2273</v>
      </c>
      <c r="D407" t="s">
        <v>1301</v>
      </c>
      <c r="E407" t="s">
        <v>2164</v>
      </c>
      <c r="F407" s="32">
        <v>1902</v>
      </c>
      <c r="G407" s="33" t="s">
        <v>2052</v>
      </c>
      <c r="H407" s="32">
        <v>1</v>
      </c>
      <c r="I407" s="13">
        <v>44</v>
      </c>
      <c r="J407">
        <f t="shared" si="14"/>
        <v>44</v>
      </c>
      <c r="K407" s="53">
        <f t="shared" si="15"/>
        <v>1858</v>
      </c>
      <c r="L407" t="s">
        <v>1944</v>
      </c>
      <c r="M407" t="s">
        <v>183</v>
      </c>
      <c r="N407" t="s">
        <v>183</v>
      </c>
      <c r="O407" t="s">
        <v>183</v>
      </c>
      <c r="P407" s="52" t="s">
        <v>1301</v>
      </c>
    </row>
    <row r="408" spans="1:16" x14ac:dyDescent="0.2">
      <c r="A408">
        <v>449</v>
      </c>
      <c r="B408" t="s">
        <v>100</v>
      </c>
      <c r="C408" t="s">
        <v>262</v>
      </c>
      <c r="D408" t="s">
        <v>1301</v>
      </c>
      <c r="E408" t="s">
        <v>1425</v>
      </c>
      <c r="F408" s="32">
        <v>1902</v>
      </c>
      <c r="G408" s="33" t="s">
        <v>2052</v>
      </c>
      <c r="H408" s="32">
        <v>2</v>
      </c>
      <c r="I408" s="13">
        <v>57</v>
      </c>
      <c r="J408">
        <f t="shared" si="14"/>
        <v>57</v>
      </c>
      <c r="K408" s="53">
        <f t="shared" si="15"/>
        <v>1845</v>
      </c>
      <c r="L408" t="s">
        <v>1944</v>
      </c>
      <c r="M408" t="s">
        <v>183</v>
      </c>
      <c r="N408" t="s">
        <v>183</v>
      </c>
      <c r="O408" t="s">
        <v>183</v>
      </c>
      <c r="P408" s="52" t="s">
        <v>1301</v>
      </c>
    </row>
    <row r="409" spans="1:16" x14ac:dyDescent="0.2">
      <c r="A409">
        <v>450</v>
      </c>
      <c r="B409" t="s">
        <v>204</v>
      </c>
      <c r="C409" t="s">
        <v>71</v>
      </c>
      <c r="D409" t="s">
        <v>1301</v>
      </c>
      <c r="E409" t="s">
        <v>2142</v>
      </c>
      <c r="F409" s="32">
        <v>1903</v>
      </c>
      <c r="G409" s="33" t="s">
        <v>1987</v>
      </c>
      <c r="H409" s="32">
        <v>6</v>
      </c>
      <c r="I409" s="13">
        <v>80</v>
      </c>
      <c r="J409">
        <f t="shared" si="14"/>
        <v>80</v>
      </c>
      <c r="K409" s="53">
        <f t="shared" si="15"/>
        <v>1823</v>
      </c>
      <c r="L409" t="s">
        <v>1944</v>
      </c>
      <c r="M409" t="s">
        <v>183</v>
      </c>
      <c r="N409" t="s">
        <v>183</v>
      </c>
      <c r="O409" t="s">
        <v>183</v>
      </c>
      <c r="P409" s="52" t="s">
        <v>1301</v>
      </c>
    </row>
    <row r="410" spans="1:16" x14ac:dyDescent="0.2">
      <c r="A410">
        <v>451</v>
      </c>
      <c r="B410" t="s">
        <v>85</v>
      </c>
      <c r="C410" t="s">
        <v>391</v>
      </c>
      <c r="D410" t="s">
        <v>1301</v>
      </c>
      <c r="E410" t="s">
        <v>1425</v>
      </c>
      <c r="F410" s="32">
        <v>1903</v>
      </c>
      <c r="G410" s="33" t="s">
        <v>1987</v>
      </c>
      <c r="H410" s="32">
        <v>9</v>
      </c>
      <c r="I410" s="13">
        <v>73</v>
      </c>
      <c r="J410">
        <f t="shared" si="14"/>
        <v>73</v>
      </c>
      <c r="K410" s="53">
        <f t="shared" si="15"/>
        <v>1830</v>
      </c>
      <c r="L410" t="s">
        <v>1944</v>
      </c>
      <c r="M410" t="s">
        <v>183</v>
      </c>
      <c r="N410" t="s">
        <v>183</v>
      </c>
      <c r="O410" t="s">
        <v>183</v>
      </c>
      <c r="P410" s="52" t="s">
        <v>1301</v>
      </c>
    </row>
    <row r="411" spans="1:16" x14ac:dyDescent="0.2">
      <c r="A411">
        <v>452</v>
      </c>
      <c r="B411" t="s">
        <v>45</v>
      </c>
      <c r="C411" t="s">
        <v>50</v>
      </c>
      <c r="D411" t="s">
        <v>1301</v>
      </c>
      <c r="E411" t="s">
        <v>2274</v>
      </c>
      <c r="F411" s="32">
        <v>1903</v>
      </c>
      <c r="G411" s="33" t="s">
        <v>2053</v>
      </c>
      <c r="H411" s="32">
        <v>2</v>
      </c>
      <c r="I411" s="13">
        <v>78</v>
      </c>
      <c r="J411">
        <f t="shared" si="14"/>
        <v>78</v>
      </c>
      <c r="K411" s="53">
        <f t="shared" si="15"/>
        <v>1825</v>
      </c>
      <c r="L411" t="s">
        <v>1944</v>
      </c>
      <c r="M411" t="s">
        <v>183</v>
      </c>
      <c r="N411" t="s">
        <v>183</v>
      </c>
      <c r="O411" t="s">
        <v>183</v>
      </c>
      <c r="P411" s="52" t="s">
        <v>1301</v>
      </c>
    </row>
    <row r="412" spans="1:16" x14ac:dyDescent="0.2">
      <c r="A412">
        <v>453</v>
      </c>
      <c r="B412" t="s">
        <v>328</v>
      </c>
      <c r="C412" t="s">
        <v>2275</v>
      </c>
      <c r="D412" t="s">
        <v>1301</v>
      </c>
      <c r="E412" t="s">
        <v>1425</v>
      </c>
      <c r="F412" s="32">
        <v>1903</v>
      </c>
      <c r="G412" s="33" t="s">
        <v>2058</v>
      </c>
      <c r="H412" s="32">
        <v>18</v>
      </c>
      <c r="I412" s="13" t="s">
        <v>2276</v>
      </c>
      <c r="J412">
        <f>7/12</f>
        <v>0.58333333333333337</v>
      </c>
      <c r="K412" s="53">
        <f t="shared" si="15"/>
        <v>1903</v>
      </c>
      <c r="L412" s="4" t="s">
        <v>2277</v>
      </c>
      <c r="M412" t="s">
        <v>183</v>
      </c>
      <c r="N412" t="s">
        <v>183</v>
      </c>
      <c r="O412" t="s">
        <v>183</v>
      </c>
      <c r="P412" s="52" t="s">
        <v>1301</v>
      </c>
    </row>
    <row r="413" spans="1:16" x14ac:dyDescent="0.2">
      <c r="A413">
        <v>454</v>
      </c>
      <c r="B413" t="s">
        <v>161</v>
      </c>
      <c r="C413" t="s">
        <v>338</v>
      </c>
      <c r="D413" t="s">
        <v>1301</v>
      </c>
      <c r="E413" t="s">
        <v>1425</v>
      </c>
      <c r="F413" s="32">
        <v>1903</v>
      </c>
      <c r="G413" s="33" t="s">
        <v>2058</v>
      </c>
      <c r="H413" s="32">
        <v>19</v>
      </c>
      <c r="I413" s="13">
        <v>80</v>
      </c>
      <c r="J413">
        <f t="shared" si="14"/>
        <v>80</v>
      </c>
      <c r="K413" s="53">
        <f t="shared" si="15"/>
        <v>1823</v>
      </c>
      <c r="L413" s="4" t="s">
        <v>2277</v>
      </c>
      <c r="M413" t="s">
        <v>183</v>
      </c>
      <c r="N413" t="s">
        <v>183</v>
      </c>
      <c r="O413" t="s">
        <v>183</v>
      </c>
      <c r="P413" s="52" t="s">
        <v>1301</v>
      </c>
    </row>
    <row r="414" spans="1:16" x14ac:dyDescent="0.2">
      <c r="A414">
        <v>455</v>
      </c>
      <c r="B414" t="s">
        <v>100</v>
      </c>
      <c r="C414" t="s">
        <v>201</v>
      </c>
      <c r="D414" t="s">
        <v>1301</v>
      </c>
      <c r="E414" t="s">
        <v>1425</v>
      </c>
      <c r="F414" s="32">
        <v>1904</v>
      </c>
      <c r="G414" s="33" t="s">
        <v>2054</v>
      </c>
      <c r="H414">
        <v>17</v>
      </c>
      <c r="I414" s="13">
        <v>50</v>
      </c>
      <c r="J414">
        <f t="shared" si="14"/>
        <v>50</v>
      </c>
      <c r="K414" s="53">
        <f t="shared" si="15"/>
        <v>1854</v>
      </c>
      <c r="L414" t="s">
        <v>1944</v>
      </c>
      <c r="M414" t="s">
        <v>183</v>
      </c>
      <c r="N414" t="s">
        <v>183</v>
      </c>
      <c r="O414" t="s">
        <v>183</v>
      </c>
      <c r="P414" s="52" t="s">
        <v>1301</v>
      </c>
    </row>
    <row r="415" spans="1:16" ht="25.5" x14ac:dyDescent="0.2">
      <c r="A415">
        <v>456</v>
      </c>
      <c r="B415" t="s">
        <v>2278</v>
      </c>
      <c r="C415" s="4" t="s">
        <v>696</v>
      </c>
      <c r="D415" s="4" t="s">
        <v>2911</v>
      </c>
      <c r="E415" s="4" t="s">
        <v>2279</v>
      </c>
      <c r="F415" s="32">
        <v>1904</v>
      </c>
      <c r="G415" s="33" t="s">
        <v>2050</v>
      </c>
      <c r="H415" s="32">
        <v>25</v>
      </c>
      <c r="I415" s="13">
        <v>52</v>
      </c>
      <c r="J415">
        <f t="shared" si="14"/>
        <v>52</v>
      </c>
      <c r="K415" s="53">
        <f t="shared" si="15"/>
        <v>1852</v>
      </c>
      <c r="L415" t="s">
        <v>1944</v>
      </c>
      <c r="M415" s="10">
        <v>907</v>
      </c>
      <c r="N415" t="s">
        <v>2481</v>
      </c>
      <c r="O415" t="s">
        <v>183</v>
      </c>
      <c r="P415" s="52" t="s">
        <v>1301</v>
      </c>
    </row>
    <row r="416" spans="1:16" x14ac:dyDescent="0.2">
      <c r="A416">
        <v>457</v>
      </c>
      <c r="B416" t="s">
        <v>328</v>
      </c>
      <c r="C416" t="s">
        <v>2280</v>
      </c>
      <c r="D416" t="s">
        <v>1301</v>
      </c>
      <c r="E416" t="s">
        <v>1425</v>
      </c>
      <c r="F416" s="32">
        <v>1904</v>
      </c>
      <c r="G416" s="33" t="s">
        <v>1987</v>
      </c>
      <c r="H416" s="32">
        <v>1</v>
      </c>
      <c r="I416" s="13" t="s">
        <v>2233</v>
      </c>
      <c r="J416">
        <f>9/12</f>
        <v>0.75</v>
      </c>
      <c r="K416" s="53">
        <f t="shared" si="15"/>
        <v>1903</v>
      </c>
      <c r="L416" t="s">
        <v>1944</v>
      </c>
      <c r="M416" t="s">
        <v>183</v>
      </c>
      <c r="N416" t="s">
        <v>183</v>
      </c>
      <c r="O416" t="s">
        <v>183</v>
      </c>
      <c r="P416" s="52" t="s">
        <v>1301</v>
      </c>
    </row>
    <row r="417" spans="1:16" x14ac:dyDescent="0.2">
      <c r="A417">
        <v>458</v>
      </c>
      <c r="B417" t="s">
        <v>100</v>
      </c>
      <c r="C417" t="s">
        <v>1584</v>
      </c>
      <c r="D417" t="s">
        <v>1301</v>
      </c>
      <c r="E417" t="s">
        <v>2281</v>
      </c>
      <c r="F417" s="32">
        <v>1904</v>
      </c>
      <c r="G417" s="33" t="s">
        <v>2058</v>
      </c>
      <c r="H417" s="32">
        <v>8</v>
      </c>
      <c r="I417" s="13">
        <v>18</v>
      </c>
      <c r="J417">
        <f t="shared" si="14"/>
        <v>18</v>
      </c>
      <c r="K417" s="53">
        <f t="shared" si="15"/>
        <v>1886</v>
      </c>
      <c r="L417" t="s">
        <v>1944</v>
      </c>
      <c r="M417" t="s">
        <v>183</v>
      </c>
      <c r="N417" t="s">
        <v>183</v>
      </c>
      <c r="O417" t="s">
        <v>183</v>
      </c>
      <c r="P417" s="52" t="s">
        <v>1301</v>
      </c>
    </row>
    <row r="418" spans="1:16" x14ac:dyDescent="0.2">
      <c r="A418">
        <v>459</v>
      </c>
      <c r="B418" t="s">
        <v>293</v>
      </c>
      <c r="C418" t="s">
        <v>2282</v>
      </c>
      <c r="D418" t="s">
        <v>1301</v>
      </c>
      <c r="E418" t="s">
        <v>1425</v>
      </c>
      <c r="F418" s="32">
        <v>1905</v>
      </c>
      <c r="G418" s="33" t="s">
        <v>2050</v>
      </c>
      <c r="H418" s="32">
        <v>15</v>
      </c>
      <c r="I418" s="13" t="s">
        <v>2124</v>
      </c>
      <c r="J418">
        <f>20/12</f>
        <v>1.6666666666666667</v>
      </c>
      <c r="K418" s="53">
        <f t="shared" si="15"/>
        <v>1904</v>
      </c>
      <c r="L418" t="s">
        <v>1944</v>
      </c>
      <c r="M418" t="s">
        <v>183</v>
      </c>
      <c r="N418" t="s">
        <v>183</v>
      </c>
      <c r="O418" t="s">
        <v>183</v>
      </c>
      <c r="P418" s="52" t="s">
        <v>1301</v>
      </c>
    </row>
    <row r="419" spans="1:16" x14ac:dyDescent="0.2">
      <c r="A419">
        <v>460</v>
      </c>
      <c r="B419" t="s">
        <v>328</v>
      </c>
      <c r="C419" t="s">
        <v>44</v>
      </c>
      <c r="D419" t="s">
        <v>1301</v>
      </c>
      <c r="E419" t="s">
        <v>1425</v>
      </c>
      <c r="F419" s="32">
        <v>1905</v>
      </c>
      <c r="G419" s="33" t="s">
        <v>1076</v>
      </c>
      <c r="H419" s="32">
        <v>1</v>
      </c>
      <c r="I419" s="13" t="s">
        <v>2056</v>
      </c>
      <c r="J419">
        <f>10/12</f>
        <v>0.83333333333333337</v>
      </c>
      <c r="K419" s="53">
        <f t="shared" si="15"/>
        <v>1904</v>
      </c>
      <c r="L419" t="s">
        <v>1944</v>
      </c>
      <c r="M419" t="s">
        <v>183</v>
      </c>
      <c r="N419" t="s">
        <v>183</v>
      </c>
      <c r="O419" t="s">
        <v>183</v>
      </c>
      <c r="P419" s="52" t="s">
        <v>1301</v>
      </c>
    </row>
    <row r="420" spans="1:16" x14ac:dyDescent="0.2">
      <c r="A420">
        <v>461</v>
      </c>
      <c r="B420" t="s">
        <v>81</v>
      </c>
      <c r="C420" t="s">
        <v>1970</v>
      </c>
      <c r="D420" t="s">
        <v>1301</v>
      </c>
      <c r="E420" t="s">
        <v>1425</v>
      </c>
      <c r="F420" s="32">
        <v>1905</v>
      </c>
      <c r="G420" s="33" t="s">
        <v>1987</v>
      </c>
      <c r="H420" s="32">
        <v>28</v>
      </c>
      <c r="I420" s="13">
        <v>32</v>
      </c>
      <c r="J420">
        <f t="shared" si="14"/>
        <v>32</v>
      </c>
      <c r="K420" s="53">
        <f t="shared" si="15"/>
        <v>1873</v>
      </c>
      <c r="L420" t="s">
        <v>1944</v>
      </c>
      <c r="M420" t="s">
        <v>183</v>
      </c>
      <c r="N420" t="s">
        <v>183</v>
      </c>
      <c r="O420" t="s">
        <v>183</v>
      </c>
      <c r="P420" s="52" t="s">
        <v>1301</v>
      </c>
    </row>
    <row r="421" spans="1:16" x14ac:dyDescent="0.2">
      <c r="A421">
        <v>462</v>
      </c>
      <c r="B421" t="s">
        <v>266</v>
      </c>
      <c r="C421" t="s">
        <v>109</v>
      </c>
      <c r="D421" t="s">
        <v>2283</v>
      </c>
      <c r="E421" t="s">
        <v>781</v>
      </c>
      <c r="F421" s="32">
        <v>1905</v>
      </c>
      <c r="G421" s="33" t="s">
        <v>2103</v>
      </c>
      <c r="H421" s="32">
        <v>2</v>
      </c>
      <c r="I421" s="13">
        <v>79</v>
      </c>
      <c r="J421">
        <f t="shared" si="14"/>
        <v>79</v>
      </c>
      <c r="K421" s="53">
        <f t="shared" si="15"/>
        <v>1826</v>
      </c>
      <c r="L421" t="s">
        <v>1944</v>
      </c>
      <c r="M421" t="s">
        <v>183</v>
      </c>
      <c r="N421" t="s">
        <v>183</v>
      </c>
      <c r="O421" t="s">
        <v>183</v>
      </c>
      <c r="P421" s="52" t="s">
        <v>1301</v>
      </c>
    </row>
    <row r="422" spans="1:16" x14ac:dyDescent="0.2">
      <c r="A422">
        <v>463</v>
      </c>
      <c r="B422" t="s">
        <v>567</v>
      </c>
      <c r="C422" t="s">
        <v>2284</v>
      </c>
      <c r="D422" t="s">
        <v>1301</v>
      </c>
      <c r="E422" t="s">
        <v>1425</v>
      </c>
      <c r="F422" s="32">
        <v>1906</v>
      </c>
      <c r="G422" s="33" t="s">
        <v>2050</v>
      </c>
      <c r="H422" s="32">
        <v>25</v>
      </c>
      <c r="I422" s="13">
        <v>66</v>
      </c>
      <c r="J422">
        <f t="shared" si="14"/>
        <v>66</v>
      </c>
      <c r="K422" s="53">
        <f t="shared" si="15"/>
        <v>1840</v>
      </c>
      <c r="L422" t="s">
        <v>1944</v>
      </c>
      <c r="M422" t="s">
        <v>183</v>
      </c>
      <c r="N422" t="s">
        <v>183</v>
      </c>
      <c r="O422" t="s">
        <v>183</v>
      </c>
      <c r="P422" s="52" t="s">
        <v>1301</v>
      </c>
    </row>
    <row r="423" spans="1:16" x14ac:dyDescent="0.2">
      <c r="A423">
        <v>464</v>
      </c>
      <c r="B423" t="s">
        <v>85</v>
      </c>
      <c r="C423" t="s">
        <v>431</v>
      </c>
      <c r="D423" t="s">
        <v>1301</v>
      </c>
      <c r="E423" t="s">
        <v>1425</v>
      </c>
      <c r="F423" s="32">
        <v>1906</v>
      </c>
      <c r="G423" s="33" t="s">
        <v>1076</v>
      </c>
      <c r="H423" s="32">
        <v>30</v>
      </c>
      <c r="I423" s="13">
        <v>16</v>
      </c>
      <c r="J423">
        <f t="shared" si="14"/>
        <v>16</v>
      </c>
      <c r="K423" s="53">
        <f t="shared" si="15"/>
        <v>1890</v>
      </c>
      <c r="L423" t="s">
        <v>1944</v>
      </c>
      <c r="M423" t="s">
        <v>183</v>
      </c>
      <c r="N423" t="s">
        <v>183</v>
      </c>
      <c r="O423" t="s">
        <v>183</v>
      </c>
      <c r="P423" s="52" t="s">
        <v>1301</v>
      </c>
    </row>
    <row r="424" spans="1:16" x14ac:dyDescent="0.2">
      <c r="A424">
        <v>465</v>
      </c>
      <c r="B424" t="s">
        <v>265</v>
      </c>
      <c r="C424" t="s">
        <v>474</v>
      </c>
      <c r="D424" t="s">
        <v>1301</v>
      </c>
      <c r="E424" t="s">
        <v>1425</v>
      </c>
      <c r="F424" s="32">
        <v>1906</v>
      </c>
      <c r="G424" s="33" t="s">
        <v>1987</v>
      </c>
      <c r="H424" s="32">
        <v>30</v>
      </c>
      <c r="I424" s="13">
        <v>21</v>
      </c>
      <c r="J424">
        <f t="shared" si="14"/>
        <v>21</v>
      </c>
      <c r="K424" s="53">
        <f t="shared" si="15"/>
        <v>1885</v>
      </c>
      <c r="L424" t="s">
        <v>1944</v>
      </c>
      <c r="M424" t="s">
        <v>183</v>
      </c>
      <c r="N424" t="s">
        <v>183</v>
      </c>
      <c r="O424" t="s">
        <v>183</v>
      </c>
      <c r="P424" s="52" t="s">
        <v>1301</v>
      </c>
    </row>
    <row r="425" spans="1:16" x14ac:dyDescent="0.2">
      <c r="A425">
        <v>466</v>
      </c>
      <c r="B425" t="s">
        <v>969</v>
      </c>
      <c r="C425" t="s">
        <v>430</v>
      </c>
      <c r="D425" t="s">
        <v>2285</v>
      </c>
      <c r="E425" t="s">
        <v>2142</v>
      </c>
      <c r="F425" s="32">
        <v>1906</v>
      </c>
      <c r="G425" s="33" t="s">
        <v>2103</v>
      </c>
      <c r="H425" s="32">
        <v>25</v>
      </c>
      <c r="I425" s="13">
        <v>53</v>
      </c>
      <c r="J425">
        <f t="shared" si="14"/>
        <v>53</v>
      </c>
      <c r="K425" s="53">
        <f t="shared" si="15"/>
        <v>1853</v>
      </c>
      <c r="L425" s="4" t="s">
        <v>2277</v>
      </c>
      <c r="M425" t="s">
        <v>183</v>
      </c>
      <c r="N425" t="s">
        <v>183</v>
      </c>
      <c r="O425" t="s">
        <v>183</v>
      </c>
      <c r="P425" s="52" t="s">
        <v>1301</v>
      </c>
    </row>
    <row r="426" spans="1:16" x14ac:dyDescent="0.2">
      <c r="A426">
        <v>467</v>
      </c>
      <c r="B426" t="s">
        <v>122</v>
      </c>
      <c r="C426" t="s">
        <v>2286</v>
      </c>
      <c r="D426" t="s">
        <v>1301</v>
      </c>
      <c r="E426" t="s">
        <v>1425</v>
      </c>
      <c r="F426" s="32">
        <v>1906</v>
      </c>
      <c r="G426" s="33" t="s">
        <v>2071</v>
      </c>
      <c r="H426" s="32">
        <v>26</v>
      </c>
      <c r="I426" s="13">
        <v>33</v>
      </c>
      <c r="J426">
        <f t="shared" si="14"/>
        <v>33</v>
      </c>
      <c r="K426" s="53">
        <f t="shared" si="15"/>
        <v>1873</v>
      </c>
      <c r="L426" t="s">
        <v>1944</v>
      </c>
      <c r="M426" t="s">
        <v>183</v>
      </c>
      <c r="N426" t="s">
        <v>183</v>
      </c>
      <c r="O426" t="s">
        <v>183</v>
      </c>
      <c r="P426" s="52" t="s">
        <v>1301</v>
      </c>
    </row>
    <row r="427" spans="1:16" x14ac:dyDescent="0.2">
      <c r="A427">
        <v>468</v>
      </c>
      <c r="B427" t="s">
        <v>265</v>
      </c>
      <c r="C427" t="s">
        <v>475</v>
      </c>
      <c r="D427" t="s">
        <v>1301</v>
      </c>
      <c r="E427" t="s">
        <v>1425</v>
      </c>
      <c r="F427" s="32">
        <v>1906</v>
      </c>
      <c r="G427" s="33" t="s">
        <v>2058</v>
      </c>
      <c r="H427" s="32">
        <v>1</v>
      </c>
      <c r="I427" s="13">
        <v>16</v>
      </c>
      <c r="J427">
        <f t="shared" si="14"/>
        <v>16</v>
      </c>
      <c r="K427" s="53">
        <f t="shared" si="15"/>
        <v>1890</v>
      </c>
      <c r="L427" t="s">
        <v>1944</v>
      </c>
      <c r="M427" t="s">
        <v>183</v>
      </c>
      <c r="N427" t="s">
        <v>183</v>
      </c>
      <c r="O427" t="s">
        <v>183</v>
      </c>
      <c r="P427" s="52" t="s">
        <v>1301</v>
      </c>
    </row>
    <row r="428" spans="1:16" x14ac:dyDescent="0.2">
      <c r="A428">
        <v>469</v>
      </c>
      <c r="B428" t="s">
        <v>258</v>
      </c>
      <c r="C428" t="s">
        <v>391</v>
      </c>
      <c r="D428" t="s">
        <v>1301</v>
      </c>
      <c r="E428" t="s">
        <v>1425</v>
      </c>
      <c r="F428" s="32">
        <v>1906</v>
      </c>
      <c r="G428" s="33" t="s">
        <v>2058</v>
      </c>
      <c r="H428" s="32">
        <v>22</v>
      </c>
      <c r="I428" s="13">
        <v>96</v>
      </c>
      <c r="J428">
        <f t="shared" si="14"/>
        <v>96</v>
      </c>
      <c r="K428" s="53">
        <f t="shared" si="15"/>
        <v>1810</v>
      </c>
      <c r="L428" t="s">
        <v>1944</v>
      </c>
      <c r="M428" t="s">
        <v>183</v>
      </c>
      <c r="N428" t="s">
        <v>183</v>
      </c>
      <c r="O428" t="s">
        <v>183</v>
      </c>
      <c r="P428" s="52" t="s">
        <v>1301</v>
      </c>
    </row>
    <row r="429" spans="1:16" x14ac:dyDescent="0.2">
      <c r="A429">
        <v>470</v>
      </c>
      <c r="B429" t="s">
        <v>2287</v>
      </c>
      <c r="C429" t="s">
        <v>167</v>
      </c>
      <c r="D429" t="s">
        <v>1301</v>
      </c>
      <c r="E429" t="s">
        <v>1425</v>
      </c>
      <c r="F429" s="32">
        <v>1907</v>
      </c>
      <c r="G429" s="33" t="s">
        <v>2050</v>
      </c>
      <c r="H429" s="32">
        <v>15</v>
      </c>
      <c r="I429" s="13">
        <v>20</v>
      </c>
      <c r="J429">
        <f t="shared" si="14"/>
        <v>20</v>
      </c>
      <c r="K429" s="53">
        <f t="shared" si="15"/>
        <v>1887</v>
      </c>
      <c r="L429" t="s">
        <v>1944</v>
      </c>
      <c r="M429" t="s">
        <v>183</v>
      </c>
      <c r="N429" t="s">
        <v>183</v>
      </c>
      <c r="O429" t="s">
        <v>183</v>
      </c>
      <c r="P429" s="52" t="s">
        <v>1301</v>
      </c>
    </row>
    <row r="430" spans="1:16" x14ac:dyDescent="0.2">
      <c r="A430">
        <v>471</v>
      </c>
      <c r="B430" t="s">
        <v>969</v>
      </c>
      <c r="C430" t="s">
        <v>44</v>
      </c>
      <c r="D430" t="s">
        <v>1301</v>
      </c>
      <c r="E430" t="s">
        <v>2142</v>
      </c>
      <c r="F430" s="32">
        <v>1907</v>
      </c>
      <c r="G430" s="33" t="s">
        <v>2071</v>
      </c>
      <c r="H430" s="32">
        <v>3</v>
      </c>
      <c r="I430" s="13">
        <v>68</v>
      </c>
      <c r="J430">
        <f t="shared" si="14"/>
        <v>68</v>
      </c>
      <c r="K430" s="53">
        <f t="shared" si="15"/>
        <v>1839</v>
      </c>
      <c r="L430" t="s">
        <v>1944</v>
      </c>
      <c r="M430" t="s">
        <v>183</v>
      </c>
      <c r="N430" t="s">
        <v>183</v>
      </c>
      <c r="O430" t="s">
        <v>183</v>
      </c>
      <c r="P430" s="52" t="s">
        <v>1301</v>
      </c>
    </row>
    <row r="431" spans="1:16" x14ac:dyDescent="0.2">
      <c r="A431">
        <v>472</v>
      </c>
      <c r="B431" t="s">
        <v>202</v>
      </c>
      <c r="C431" t="s">
        <v>169</v>
      </c>
      <c r="D431" t="s">
        <v>1301</v>
      </c>
      <c r="E431" t="s">
        <v>1425</v>
      </c>
      <c r="F431" s="32">
        <v>1908</v>
      </c>
      <c r="G431" s="33" t="s">
        <v>2071</v>
      </c>
      <c r="H431" s="32">
        <v>17</v>
      </c>
      <c r="I431" s="13">
        <v>65</v>
      </c>
      <c r="J431">
        <f t="shared" si="14"/>
        <v>65</v>
      </c>
      <c r="K431" s="53">
        <f t="shared" si="15"/>
        <v>1843</v>
      </c>
      <c r="L431" t="s">
        <v>1944</v>
      </c>
      <c r="M431" t="s">
        <v>183</v>
      </c>
      <c r="N431" t="s">
        <v>183</v>
      </c>
      <c r="O431" t="s">
        <v>183</v>
      </c>
      <c r="P431" s="52" t="s">
        <v>1301</v>
      </c>
    </row>
    <row r="432" spans="1:16" x14ac:dyDescent="0.2">
      <c r="A432">
        <v>473</v>
      </c>
      <c r="B432" t="s">
        <v>156</v>
      </c>
      <c r="C432" t="s">
        <v>192</v>
      </c>
      <c r="D432" s="4" t="s">
        <v>2252</v>
      </c>
      <c r="E432" t="s">
        <v>1425</v>
      </c>
      <c r="F432" s="32">
        <v>1908</v>
      </c>
      <c r="G432" s="33" t="s">
        <v>2058</v>
      </c>
      <c r="H432" s="32">
        <v>24</v>
      </c>
      <c r="I432" s="13">
        <v>77</v>
      </c>
      <c r="J432">
        <f t="shared" si="14"/>
        <v>77</v>
      </c>
      <c r="K432" s="53">
        <f t="shared" si="15"/>
        <v>1831</v>
      </c>
      <c r="L432" t="s">
        <v>2288</v>
      </c>
      <c r="M432" t="s">
        <v>183</v>
      </c>
      <c r="N432" t="s">
        <v>183</v>
      </c>
      <c r="O432" t="s">
        <v>183</v>
      </c>
      <c r="P432" s="52" t="s">
        <v>1301</v>
      </c>
    </row>
    <row r="433" spans="1:16" x14ac:dyDescent="0.2">
      <c r="A433">
        <v>474</v>
      </c>
      <c r="B433" t="s">
        <v>165</v>
      </c>
      <c r="C433" t="s">
        <v>166</v>
      </c>
      <c r="D433" t="s">
        <v>1301</v>
      </c>
      <c r="E433" t="s">
        <v>1425</v>
      </c>
      <c r="F433" s="32">
        <v>1909</v>
      </c>
      <c r="G433" s="33" t="s">
        <v>2072</v>
      </c>
      <c r="H433" s="32">
        <v>1</v>
      </c>
      <c r="I433" s="13">
        <v>79</v>
      </c>
      <c r="J433">
        <f t="shared" si="14"/>
        <v>79</v>
      </c>
      <c r="K433" s="53">
        <f t="shared" si="15"/>
        <v>1829</v>
      </c>
      <c r="L433" t="s">
        <v>1944</v>
      </c>
      <c r="M433" t="s">
        <v>183</v>
      </c>
      <c r="N433" t="s">
        <v>183</v>
      </c>
      <c r="O433" t="s">
        <v>183</v>
      </c>
      <c r="P433" s="52" t="s">
        <v>1301</v>
      </c>
    </row>
    <row r="434" spans="1:16" x14ac:dyDescent="0.2">
      <c r="A434">
        <v>475</v>
      </c>
      <c r="B434" t="s">
        <v>81</v>
      </c>
      <c r="C434" t="s">
        <v>192</v>
      </c>
      <c r="D434" t="s">
        <v>1301</v>
      </c>
      <c r="E434" t="s">
        <v>1425</v>
      </c>
      <c r="F434" s="32">
        <v>1909</v>
      </c>
      <c r="G434" s="33" t="s">
        <v>2072</v>
      </c>
      <c r="H434" s="32">
        <v>14</v>
      </c>
      <c r="I434" s="13">
        <v>26</v>
      </c>
      <c r="J434">
        <f t="shared" si="14"/>
        <v>26</v>
      </c>
      <c r="K434" s="53">
        <f t="shared" si="15"/>
        <v>1883</v>
      </c>
      <c r="L434" t="s">
        <v>1944</v>
      </c>
      <c r="M434" t="s">
        <v>183</v>
      </c>
      <c r="N434" t="s">
        <v>183</v>
      </c>
      <c r="O434" t="s">
        <v>183</v>
      </c>
      <c r="P434" s="52" t="s">
        <v>1301</v>
      </c>
    </row>
    <row r="435" spans="1:16" x14ac:dyDescent="0.2">
      <c r="A435">
        <v>476</v>
      </c>
      <c r="B435" t="s">
        <v>2289</v>
      </c>
      <c r="C435" t="s">
        <v>390</v>
      </c>
      <c r="D435" t="s">
        <v>1301</v>
      </c>
      <c r="E435" t="s">
        <v>1425</v>
      </c>
      <c r="F435" s="32">
        <v>1909</v>
      </c>
      <c r="G435" s="33" t="s">
        <v>2054</v>
      </c>
      <c r="H435" s="32">
        <v>2</v>
      </c>
      <c r="I435" s="13">
        <v>82</v>
      </c>
      <c r="J435">
        <f t="shared" si="14"/>
        <v>82</v>
      </c>
      <c r="K435" s="53">
        <f t="shared" si="15"/>
        <v>1827</v>
      </c>
      <c r="L435" t="s">
        <v>1944</v>
      </c>
      <c r="M435" t="s">
        <v>183</v>
      </c>
      <c r="N435" t="s">
        <v>183</v>
      </c>
      <c r="O435" t="s">
        <v>183</v>
      </c>
      <c r="P435" s="52" t="s">
        <v>1301</v>
      </c>
    </row>
    <row r="436" spans="1:16" x14ac:dyDescent="0.2">
      <c r="A436">
        <v>477</v>
      </c>
      <c r="B436" t="s">
        <v>271</v>
      </c>
      <c r="C436" t="s">
        <v>2290</v>
      </c>
      <c r="D436" t="s">
        <v>1301</v>
      </c>
      <c r="E436" t="s">
        <v>1425</v>
      </c>
      <c r="F436" s="32">
        <v>1909</v>
      </c>
      <c r="G436" s="33" t="s">
        <v>2053</v>
      </c>
      <c r="H436" s="32">
        <v>3</v>
      </c>
      <c r="I436" s="13">
        <v>2</v>
      </c>
      <c r="J436">
        <f t="shared" si="14"/>
        <v>2</v>
      </c>
      <c r="K436" s="53">
        <f t="shared" si="15"/>
        <v>1907</v>
      </c>
      <c r="L436" t="s">
        <v>1944</v>
      </c>
      <c r="M436" t="s">
        <v>183</v>
      </c>
      <c r="N436" t="s">
        <v>183</v>
      </c>
      <c r="O436" t="s">
        <v>183</v>
      </c>
      <c r="P436" s="52" t="s">
        <v>1301</v>
      </c>
    </row>
    <row r="437" spans="1:16" x14ac:dyDescent="0.2">
      <c r="A437">
        <v>478</v>
      </c>
      <c r="B437" t="s">
        <v>216</v>
      </c>
      <c r="C437" t="s">
        <v>200</v>
      </c>
      <c r="D437" t="s">
        <v>1301</v>
      </c>
      <c r="E437" t="s">
        <v>2291</v>
      </c>
      <c r="F437" s="32">
        <v>1910</v>
      </c>
      <c r="G437" s="33" t="s">
        <v>2054</v>
      </c>
      <c r="H437" s="32">
        <v>9</v>
      </c>
      <c r="I437" s="13">
        <v>86</v>
      </c>
      <c r="J437">
        <f t="shared" si="14"/>
        <v>86</v>
      </c>
      <c r="K437" s="53">
        <f t="shared" si="15"/>
        <v>1824</v>
      </c>
      <c r="L437" t="s">
        <v>1944</v>
      </c>
      <c r="M437" t="s">
        <v>183</v>
      </c>
      <c r="N437" t="s">
        <v>183</v>
      </c>
      <c r="O437" t="s">
        <v>183</v>
      </c>
      <c r="P437" s="52" t="s">
        <v>1301</v>
      </c>
    </row>
    <row r="438" spans="1:16" x14ac:dyDescent="0.2">
      <c r="A438">
        <v>479</v>
      </c>
      <c r="B438" t="s">
        <v>97</v>
      </c>
      <c r="C438" t="s">
        <v>2292</v>
      </c>
      <c r="D438" t="s">
        <v>1301</v>
      </c>
      <c r="E438" t="s">
        <v>1956</v>
      </c>
      <c r="F438" s="32">
        <v>1910</v>
      </c>
      <c r="G438" s="33" t="s">
        <v>2071</v>
      </c>
      <c r="H438" s="32">
        <v>19</v>
      </c>
      <c r="I438" s="13" t="s">
        <v>2068</v>
      </c>
      <c r="J438">
        <f>4/12</f>
        <v>0.33333333333333331</v>
      </c>
      <c r="K438" s="53">
        <f t="shared" si="15"/>
        <v>1910</v>
      </c>
      <c r="L438" s="4" t="s">
        <v>2293</v>
      </c>
      <c r="M438" t="s">
        <v>183</v>
      </c>
      <c r="N438" t="s">
        <v>183</v>
      </c>
      <c r="O438" t="s">
        <v>183</v>
      </c>
      <c r="P438" s="52" t="s">
        <v>1301</v>
      </c>
    </row>
    <row r="439" spans="1:16" x14ac:dyDescent="0.2">
      <c r="A439">
        <v>480</v>
      </c>
      <c r="B439" t="s">
        <v>567</v>
      </c>
      <c r="C439" t="s">
        <v>2294</v>
      </c>
      <c r="D439" t="s">
        <v>1301</v>
      </c>
      <c r="E439" t="s">
        <v>1425</v>
      </c>
      <c r="F439" s="32">
        <v>1911</v>
      </c>
      <c r="G439" s="33" t="s">
        <v>2054</v>
      </c>
      <c r="H439" s="32">
        <v>9</v>
      </c>
      <c r="I439" s="13">
        <v>76</v>
      </c>
      <c r="J439">
        <f t="shared" si="14"/>
        <v>76</v>
      </c>
      <c r="K439" s="53">
        <f t="shared" si="15"/>
        <v>1835</v>
      </c>
      <c r="L439" t="s">
        <v>1944</v>
      </c>
      <c r="M439" t="s">
        <v>183</v>
      </c>
      <c r="N439" t="s">
        <v>183</v>
      </c>
      <c r="O439" t="s">
        <v>183</v>
      </c>
      <c r="P439" s="52" t="s">
        <v>1301</v>
      </c>
    </row>
    <row r="440" spans="1:16" x14ac:dyDescent="0.2">
      <c r="A440">
        <v>481</v>
      </c>
      <c r="B440" t="s">
        <v>122</v>
      </c>
      <c r="C440" t="s">
        <v>71</v>
      </c>
      <c r="D440" t="s">
        <v>1301</v>
      </c>
      <c r="E440" t="s">
        <v>1425</v>
      </c>
      <c r="F440" s="32">
        <v>1911</v>
      </c>
      <c r="G440" s="33" t="s">
        <v>1076</v>
      </c>
      <c r="H440" s="32">
        <v>4</v>
      </c>
      <c r="I440" s="13">
        <v>75</v>
      </c>
      <c r="J440">
        <f t="shared" si="14"/>
        <v>75</v>
      </c>
      <c r="K440" s="53">
        <f t="shared" si="15"/>
        <v>1836</v>
      </c>
      <c r="L440" t="s">
        <v>1944</v>
      </c>
      <c r="M440" t="s">
        <v>183</v>
      </c>
      <c r="N440" t="s">
        <v>183</v>
      </c>
      <c r="O440" t="s">
        <v>183</v>
      </c>
      <c r="P440" s="52" t="s">
        <v>1301</v>
      </c>
    </row>
    <row r="441" spans="1:16" x14ac:dyDescent="0.2">
      <c r="A441">
        <v>482</v>
      </c>
      <c r="B441" t="s">
        <v>198</v>
      </c>
      <c r="C441" t="s">
        <v>200</v>
      </c>
      <c r="D441" t="s">
        <v>1301</v>
      </c>
      <c r="E441" t="s">
        <v>2164</v>
      </c>
      <c r="F441" s="32">
        <v>1911</v>
      </c>
      <c r="G441" s="33" t="s">
        <v>1076</v>
      </c>
      <c r="H441" s="32">
        <v>18</v>
      </c>
      <c r="I441" s="13">
        <v>89</v>
      </c>
      <c r="J441">
        <f t="shared" si="14"/>
        <v>89</v>
      </c>
      <c r="K441" s="53">
        <f t="shared" si="15"/>
        <v>1822</v>
      </c>
      <c r="L441" t="s">
        <v>1944</v>
      </c>
      <c r="M441" t="s">
        <v>183</v>
      </c>
      <c r="N441" t="s">
        <v>183</v>
      </c>
      <c r="O441" t="s">
        <v>183</v>
      </c>
      <c r="P441" s="52" t="s">
        <v>1301</v>
      </c>
    </row>
    <row r="442" spans="1:16" x14ac:dyDescent="0.2">
      <c r="A442">
        <v>483</v>
      </c>
      <c r="B442" t="s">
        <v>156</v>
      </c>
      <c r="C442" t="s">
        <v>635</v>
      </c>
      <c r="D442" s="4" t="s">
        <v>2252</v>
      </c>
      <c r="E442" t="s">
        <v>1425</v>
      </c>
      <c r="F442" s="32">
        <v>1911</v>
      </c>
      <c r="G442" s="33" t="s">
        <v>1076</v>
      </c>
      <c r="H442" s="32">
        <v>27</v>
      </c>
      <c r="I442" s="13">
        <v>79</v>
      </c>
      <c r="J442">
        <f t="shared" si="14"/>
        <v>79</v>
      </c>
      <c r="K442" s="53">
        <f t="shared" si="15"/>
        <v>1832</v>
      </c>
      <c r="L442" s="4" t="s">
        <v>2295</v>
      </c>
      <c r="M442" t="s">
        <v>183</v>
      </c>
      <c r="N442" t="s">
        <v>183</v>
      </c>
      <c r="O442" t="s">
        <v>183</v>
      </c>
      <c r="P442" s="52" t="s">
        <v>1301</v>
      </c>
    </row>
    <row r="443" spans="1:16" x14ac:dyDescent="0.2">
      <c r="A443">
        <v>484</v>
      </c>
      <c r="B443" t="s">
        <v>43</v>
      </c>
      <c r="C443" t="s">
        <v>71</v>
      </c>
      <c r="D443" t="s">
        <v>1301</v>
      </c>
      <c r="E443" t="s">
        <v>1425</v>
      </c>
      <c r="F443" s="32">
        <v>1911</v>
      </c>
      <c r="G443" s="33" t="s">
        <v>1987</v>
      </c>
      <c r="H443" s="32">
        <v>15</v>
      </c>
      <c r="I443" s="13">
        <v>69</v>
      </c>
      <c r="J443">
        <f t="shared" si="14"/>
        <v>69</v>
      </c>
      <c r="K443" s="53">
        <f t="shared" si="15"/>
        <v>1842</v>
      </c>
      <c r="L443" t="s">
        <v>1944</v>
      </c>
      <c r="M443" t="s">
        <v>183</v>
      </c>
      <c r="N443" t="s">
        <v>183</v>
      </c>
      <c r="O443" t="s">
        <v>183</v>
      </c>
      <c r="P443" s="52" t="s">
        <v>1301</v>
      </c>
    </row>
    <row r="444" spans="1:16" x14ac:dyDescent="0.2">
      <c r="A444">
        <v>485</v>
      </c>
      <c r="B444" t="s">
        <v>1471</v>
      </c>
      <c r="C444" t="s">
        <v>65</v>
      </c>
      <c r="D444" t="s">
        <v>1301</v>
      </c>
      <c r="E444" t="s">
        <v>1425</v>
      </c>
      <c r="F444" s="32">
        <v>1911</v>
      </c>
      <c r="G444" s="33" t="s">
        <v>2103</v>
      </c>
      <c r="H444" s="32">
        <v>1</v>
      </c>
      <c r="I444" s="13">
        <v>82</v>
      </c>
      <c r="J444">
        <f t="shared" si="14"/>
        <v>82</v>
      </c>
      <c r="K444" s="53">
        <f t="shared" si="15"/>
        <v>1829</v>
      </c>
      <c r="L444" t="s">
        <v>1944</v>
      </c>
      <c r="M444" t="s">
        <v>183</v>
      </c>
      <c r="N444" t="s">
        <v>183</v>
      </c>
      <c r="O444" t="s">
        <v>183</v>
      </c>
      <c r="P444" s="52" t="s">
        <v>1301</v>
      </c>
    </row>
    <row r="445" spans="1:16" x14ac:dyDescent="0.2">
      <c r="A445">
        <v>486</v>
      </c>
      <c r="B445" t="s">
        <v>97</v>
      </c>
      <c r="C445" t="s">
        <v>208</v>
      </c>
      <c r="D445" t="s">
        <v>1301</v>
      </c>
      <c r="E445" t="s">
        <v>1425</v>
      </c>
      <c r="F445" s="32">
        <v>1912</v>
      </c>
      <c r="G445" s="33" t="s">
        <v>2050</v>
      </c>
      <c r="H445" s="32">
        <v>2</v>
      </c>
      <c r="I445" s="13" t="s">
        <v>2276</v>
      </c>
      <c r="J445">
        <f>7/12</f>
        <v>0.58333333333333337</v>
      </c>
      <c r="K445" s="53">
        <f t="shared" si="15"/>
        <v>1911</v>
      </c>
      <c r="L445" t="s">
        <v>1944</v>
      </c>
      <c r="M445" t="s">
        <v>183</v>
      </c>
      <c r="N445" t="s">
        <v>183</v>
      </c>
      <c r="O445" t="s">
        <v>183</v>
      </c>
      <c r="P445" s="52" t="s">
        <v>1301</v>
      </c>
    </row>
    <row r="446" spans="1:16" x14ac:dyDescent="0.2">
      <c r="A446">
        <v>487</v>
      </c>
      <c r="B446" t="s">
        <v>1795</v>
      </c>
      <c r="C446" t="s">
        <v>101</v>
      </c>
      <c r="D446" t="s">
        <v>1301</v>
      </c>
      <c r="E446" t="s">
        <v>2296</v>
      </c>
      <c r="F446" s="32">
        <v>1912</v>
      </c>
      <c r="G446" s="33" t="s">
        <v>1987</v>
      </c>
      <c r="H446" s="32">
        <v>3</v>
      </c>
      <c r="I446" s="13">
        <v>84</v>
      </c>
      <c r="J446">
        <f t="shared" si="14"/>
        <v>84</v>
      </c>
      <c r="K446" s="53">
        <f t="shared" si="15"/>
        <v>1828</v>
      </c>
      <c r="L446" s="4" t="s">
        <v>2293</v>
      </c>
      <c r="M446" t="s">
        <v>183</v>
      </c>
      <c r="N446" t="s">
        <v>183</v>
      </c>
      <c r="O446" t="s">
        <v>183</v>
      </c>
      <c r="P446" s="52" t="s">
        <v>1301</v>
      </c>
    </row>
    <row r="447" spans="1:16" x14ac:dyDescent="0.2">
      <c r="A447">
        <v>488</v>
      </c>
      <c r="B447" t="s">
        <v>86</v>
      </c>
      <c r="C447" t="s">
        <v>1446</v>
      </c>
      <c r="D447" t="s">
        <v>1301</v>
      </c>
      <c r="E447" t="s">
        <v>1425</v>
      </c>
      <c r="F447" s="32">
        <v>1912</v>
      </c>
      <c r="G447" s="33" t="s">
        <v>2053</v>
      </c>
      <c r="H447" s="32">
        <v>22</v>
      </c>
      <c r="I447" s="13">
        <v>10</v>
      </c>
      <c r="J447">
        <f t="shared" si="14"/>
        <v>10</v>
      </c>
      <c r="K447" s="53">
        <f t="shared" si="15"/>
        <v>1902</v>
      </c>
      <c r="L447" t="s">
        <v>1944</v>
      </c>
      <c r="M447" t="s">
        <v>183</v>
      </c>
      <c r="N447" t="s">
        <v>183</v>
      </c>
      <c r="O447" t="s">
        <v>183</v>
      </c>
      <c r="P447" s="52" t="s">
        <v>1301</v>
      </c>
    </row>
    <row r="448" spans="1:16" x14ac:dyDescent="0.2">
      <c r="A448">
        <v>489</v>
      </c>
      <c r="B448" t="s">
        <v>286</v>
      </c>
      <c r="C448" t="s">
        <v>335</v>
      </c>
      <c r="D448" t="s">
        <v>1301</v>
      </c>
      <c r="E448" t="s">
        <v>1425</v>
      </c>
      <c r="F448" s="32">
        <v>1913</v>
      </c>
      <c r="G448" s="33" t="s">
        <v>2058</v>
      </c>
      <c r="H448" s="32">
        <v>18</v>
      </c>
      <c r="I448" s="13">
        <v>81</v>
      </c>
      <c r="J448">
        <f t="shared" si="14"/>
        <v>81</v>
      </c>
      <c r="K448" s="53">
        <f t="shared" si="15"/>
        <v>1832</v>
      </c>
      <c r="L448" s="4" t="s">
        <v>2293</v>
      </c>
      <c r="M448" t="s">
        <v>183</v>
      </c>
      <c r="N448" t="s">
        <v>183</v>
      </c>
      <c r="O448" t="s">
        <v>183</v>
      </c>
      <c r="P448" s="52" t="s">
        <v>1301</v>
      </c>
    </row>
    <row r="449" spans="1:16" x14ac:dyDescent="0.2">
      <c r="A449">
        <v>490</v>
      </c>
      <c r="B449" t="s">
        <v>196</v>
      </c>
      <c r="C449" t="s">
        <v>44</v>
      </c>
      <c r="D449" t="s">
        <v>1301</v>
      </c>
      <c r="E449" t="s">
        <v>2297</v>
      </c>
      <c r="F449" s="32">
        <v>1914</v>
      </c>
      <c r="G449" s="33" t="s">
        <v>2050</v>
      </c>
      <c r="H449" s="32">
        <v>9</v>
      </c>
      <c r="I449" s="13">
        <v>81</v>
      </c>
      <c r="J449">
        <f t="shared" si="14"/>
        <v>81</v>
      </c>
      <c r="K449" s="53">
        <f t="shared" si="15"/>
        <v>1833</v>
      </c>
      <c r="L449" t="s">
        <v>1944</v>
      </c>
      <c r="M449" t="s">
        <v>183</v>
      </c>
      <c r="N449" t="s">
        <v>183</v>
      </c>
      <c r="O449" t="s">
        <v>183</v>
      </c>
      <c r="P449" s="52" t="s">
        <v>1301</v>
      </c>
    </row>
    <row r="450" spans="1:16" x14ac:dyDescent="0.2">
      <c r="A450">
        <v>491</v>
      </c>
      <c r="B450" t="s">
        <v>116</v>
      </c>
      <c r="C450" t="s">
        <v>200</v>
      </c>
      <c r="D450" t="s">
        <v>1301</v>
      </c>
      <c r="E450" t="s">
        <v>1425</v>
      </c>
      <c r="F450" s="32">
        <v>1914</v>
      </c>
      <c r="G450" s="33" t="s">
        <v>1076</v>
      </c>
      <c r="H450" s="32">
        <v>9</v>
      </c>
      <c r="I450" s="13">
        <v>68</v>
      </c>
      <c r="J450">
        <f t="shared" si="14"/>
        <v>68</v>
      </c>
      <c r="K450" s="53">
        <f t="shared" si="15"/>
        <v>1846</v>
      </c>
      <c r="L450" t="s">
        <v>1944</v>
      </c>
      <c r="M450" t="s">
        <v>183</v>
      </c>
      <c r="N450" t="s">
        <v>183</v>
      </c>
      <c r="O450" t="s">
        <v>183</v>
      </c>
      <c r="P450" s="52" t="s">
        <v>1301</v>
      </c>
    </row>
    <row r="451" spans="1:16" x14ac:dyDescent="0.2">
      <c r="A451">
        <v>492</v>
      </c>
      <c r="B451" t="s">
        <v>2298</v>
      </c>
      <c r="C451" t="s">
        <v>2299</v>
      </c>
      <c r="D451" t="s">
        <v>1301</v>
      </c>
      <c r="E451" t="s">
        <v>1425</v>
      </c>
      <c r="F451" s="32">
        <v>1914</v>
      </c>
      <c r="G451" s="33" t="s">
        <v>1987</v>
      </c>
      <c r="H451" s="32">
        <v>6</v>
      </c>
      <c r="I451" s="13">
        <v>65</v>
      </c>
      <c r="J451">
        <f t="shared" ref="J451:J514" si="16">I451</f>
        <v>65</v>
      </c>
      <c r="K451" s="53">
        <f t="shared" si="15"/>
        <v>1849</v>
      </c>
      <c r="L451" t="s">
        <v>1944</v>
      </c>
      <c r="M451" t="s">
        <v>183</v>
      </c>
      <c r="N451" t="s">
        <v>183</v>
      </c>
      <c r="O451" t="s">
        <v>183</v>
      </c>
      <c r="P451" s="52" t="s">
        <v>1301</v>
      </c>
    </row>
    <row r="452" spans="1:16" x14ac:dyDescent="0.2">
      <c r="A452">
        <v>493</v>
      </c>
      <c r="B452" t="s">
        <v>97</v>
      </c>
      <c r="C452" t="s">
        <v>430</v>
      </c>
      <c r="D452" t="s">
        <v>1301</v>
      </c>
      <c r="E452" t="s">
        <v>1425</v>
      </c>
      <c r="F452" s="32">
        <v>1914</v>
      </c>
      <c r="G452" s="33" t="s">
        <v>2103</v>
      </c>
      <c r="H452" s="32">
        <v>28</v>
      </c>
      <c r="I452" s="13">
        <v>60</v>
      </c>
      <c r="J452">
        <f t="shared" si="16"/>
        <v>60</v>
      </c>
      <c r="K452" s="53">
        <f t="shared" si="15"/>
        <v>1854</v>
      </c>
      <c r="L452" t="s">
        <v>1944</v>
      </c>
      <c r="M452" t="s">
        <v>183</v>
      </c>
      <c r="N452" t="s">
        <v>183</v>
      </c>
      <c r="O452" t="s">
        <v>183</v>
      </c>
      <c r="P452" s="52" t="s">
        <v>1301</v>
      </c>
    </row>
    <row r="453" spans="1:16" x14ac:dyDescent="0.2">
      <c r="A453">
        <v>494</v>
      </c>
      <c r="B453" t="s">
        <v>1497</v>
      </c>
      <c r="C453" t="s">
        <v>1500</v>
      </c>
      <c r="D453" t="s">
        <v>2874</v>
      </c>
      <c r="E453" t="s">
        <v>1425</v>
      </c>
      <c r="F453" s="32">
        <v>1914</v>
      </c>
      <c r="G453" s="33" t="s">
        <v>2071</v>
      </c>
      <c r="H453" s="32">
        <v>8</v>
      </c>
      <c r="I453" s="13">
        <v>56</v>
      </c>
      <c r="J453">
        <f t="shared" si="16"/>
        <v>56</v>
      </c>
      <c r="K453" s="53">
        <f t="shared" si="15"/>
        <v>1858</v>
      </c>
      <c r="L453" s="4" t="s">
        <v>2873</v>
      </c>
      <c r="M453" t="s">
        <v>183</v>
      </c>
      <c r="N453" t="s">
        <v>183</v>
      </c>
      <c r="O453" t="s">
        <v>183</v>
      </c>
      <c r="P453" s="52" t="s">
        <v>1301</v>
      </c>
    </row>
    <row r="454" spans="1:16" x14ac:dyDescent="0.2">
      <c r="A454">
        <v>495</v>
      </c>
      <c r="B454" t="s">
        <v>194</v>
      </c>
      <c r="C454" t="s">
        <v>50</v>
      </c>
      <c r="D454" t="s">
        <v>1301</v>
      </c>
      <c r="E454" t="s">
        <v>1425</v>
      </c>
      <c r="F454" s="32">
        <v>1914</v>
      </c>
      <c r="G454" s="33" t="s">
        <v>2071</v>
      </c>
      <c r="H454" s="32">
        <v>30</v>
      </c>
      <c r="I454" s="13">
        <v>89</v>
      </c>
      <c r="J454">
        <f t="shared" si="16"/>
        <v>89</v>
      </c>
      <c r="K454" s="53">
        <f t="shared" si="15"/>
        <v>1825</v>
      </c>
      <c r="L454" t="s">
        <v>1944</v>
      </c>
      <c r="M454" t="s">
        <v>183</v>
      </c>
      <c r="N454" t="s">
        <v>183</v>
      </c>
      <c r="O454" t="s">
        <v>183</v>
      </c>
      <c r="P454" s="52" t="s">
        <v>1301</v>
      </c>
    </row>
    <row r="455" spans="1:16" x14ac:dyDescent="0.2">
      <c r="A455">
        <v>496</v>
      </c>
      <c r="B455" t="s">
        <v>116</v>
      </c>
      <c r="C455" t="s">
        <v>46</v>
      </c>
      <c r="D455" t="s">
        <v>1301</v>
      </c>
      <c r="E455" t="s">
        <v>1425</v>
      </c>
      <c r="F455" s="32">
        <v>1915</v>
      </c>
      <c r="G455" s="33" t="s">
        <v>2072</v>
      </c>
      <c r="H455" s="32">
        <v>23</v>
      </c>
      <c r="I455" s="13">
        <v>62</v>
      </c>
      <c r="J455">
        <f t="shared" si="16"/>
        <v>62</v>
      </c>
      <c r="K455" s="53">
        <f t="shared" si="15"/>
        <v>1853</v>
      </c>
      <c r="L455" t="s">
        <v>1944</v>
      </c>
      <c r="M455" t="s">
        <v>183</v>
      </c>
      <c r="N455" t="s">
        <v>183</v>
      </c>
      <c r="O455" t="s">
        <v>183</v>
      </c>
      <c r="P455" s="52" t="s">
        <v>1301</v>
      </c>
    </row>
    <row r="456" spans="1:16" x14ac:dyDescent="0.2">
      <c r="A456">
        <v>497</v>
      </c>
      <c r="B456" t="s">
        <v>165</v>
      </c>
      <c r="C456" t="s">
        <v>2301</v>
      </c>
      <c r="D456" t="s">
        <v>1301</v>
      </c>
      <c r="E456" t="s">
        <v>2302</v>
      </c>
      <c r="F456" s="32">
        <v>1915</v>
      </c>
      <c r="G456" s="33" t="s">
        <v>2072</v>
      </c>
      <c r="H456" s="32">
        <v>29</v>
      </c>
      <c r="I456" s="13">
        <v>40</v>
      </c>
      <c r="J456">
        <f t="shared" si="16"/>
        <v>40</v>
      </c>
      <c r="K456" s="53">
        <f t="shared" si="15"/>
        <v>1875</v>
      </c>
      <c r="L456" t="s">
        <v>1944</v>
      </c>
      <c r="M456" t="s">
        <v>183</v>
      </c>
      <c r="N456" t="s">
        <v>183</v>
      </c>
      <c r="O456" t="s">
        <v>183</v>
      </c>
      <c r="P456" s="52" t="s">
        <v>1301</v>
      </c>
    </row>
    <row r="457" spans="1:16" x14ac:dyDescent="0.2">
      <c r="A457">
        <v>498</v>
      </c>
      <c r="B457" t="s">
        <v>156</v>
      </c>
      <c r="C457" t="s">
        <v>439</v>
      </c>
      <c r="D457" t="s">
        <v>1301</v>
      </c>
      <c r="E457" t="s">
        <v>1425</v>
      </c>
      <c r="F457" s="32">
        <v>1915</v>
      </c>
      <c r="G457" s="33" t="s">
        <v>2050</v>
      </c>
      <c r="H457" s="32">
        <v>19</v>
      </c>
      <c r="I457" s="13">
        <v>63</v>
      </c>
      <c r="J457">
        <f t="shared" si="16"/>
        <v>63</v>
      </c>
      <c r="K457" s="53">
        <f t="shared" si="15"/>
        <v>1852</v>
      </c>
      <c r="L457" s="4" t="s">
        <v>2293</v>
      </c>
      <c r="M457" t="s">
        <v>183</v>
      </c>
      <c r="N457" t="s">
        <v>183</v>
      </c>
      <c r="O457" t="s">
        <v>183</v>
      </c>
      <c r="P457" s="52" t="s">
        <v>1301</v>
      </c>
    </row>
    <row r="458" spans="1:16" x14ac:dyDescent="0.2">
      <c r="A458">
        <v>499</v>
      </c>
      <c r="B458" t="s">
        <v>342</v>
      </c>
      <c r="C458" t="s">
        <v>113</v>
      </c>
      <c r="D458" s="4" t="s">
        <v>2303</v>
      </c>
      <c r="E458" t="s">
        <v>1425</v>
      </c>
      <c r="F458" s="32">
        <v>1916</v>
      </c>
      <c r="G458" s="33" t="s">
        <v>2103</v>
      </c>
      <c r="H458" s="32">
        <v>29</v>
      </c>
      <c r="I458" s="13" t="s">
        <v>2068</v>
      </c>
      <c r="J458">
        <f>4/12</f>
        <v>0.33333333333333331</v>
      </c>
      <c r="K458" s="53">
        <f t="shared" si="15"/>
        <v>1916</v>
      </c>
      <c r="L458" t="s">
        <v>1944</v>
      </c>
      <c r="M458" t="s">
        <v>183</v>
      </c>
      <c r="N458" t="s">
        <v>183</v>
      </c>
      <c r="O458" t="s">
        <v>183</v>
      </c>
      <c r="P458" s="52" t="s">
        <v>1301</v>
      </c>
    </row>
    <row r="459" spans="1:16" x14ac:dyDescent="0.2">
      <c r="A459">
        <v>500</v>
      </c>
      <c r="B459" t="s">
        <v>286</v>
      </c>
      <c r="C459" t="s">
        <v>98</v>
      </c>
      <c r="D459" t="s">
        <v>1301</v>
      </c>
      <c r="E459" t="s">
        <v>1425</v>
      </c>
      <c r="F459" s="32">
        <v>1917</v>
      </c>
      <c r="G459" s="33" t="s">
        <v>2072</v>
      </c>
      <c r="H459" s="32">
        <v>11</v>
      </c>
      <c r="I459" s="13">
        <v>80</v>
      </c>
      <c r="J459">
        <f t="shared" si="16"/>
        <v>80</v>
      </c>
      <c r="K459" s="53">
        <f t="shared" si="15"/>
        <v>1837</v>
      </c>
      <c r="L459" t="s">
        <v>1944</v>
      </c>
      <c r="M459" t="s">
        <v>183</v>
      </c>
      <c r="N459" t="s">
        <v>183</v>
      </c>
      <c r="O459" t="s">
        <v>183</v>
      </c>
      <c r="P459" s="52" t="s">
        <v>1301</v>
      </c>
    </row>
    <row r="460" spans="1:16" x14ac:dyDescent="0.2">
      <c r="A460">
        <v>501</v>
      </c>
      <c r="B460" t="s">
        <v>212</v>
      </c>
      <c r="C460" t="s">
        <v>167</v>
      </c>
      <c r="D460" t="s">
        <v>1301</v>
      </c>
      <c r="E460" t="s">
        <v>1425</v>
      </c>
      <c r="F460" s="32">
        <v>1918</v>
      </c>
      <c r="G460" s="33" t="s">
        <v>1987</v>
      </c>
      <c r="H460" s="32">
        <v>22</v>
      </c>
      <c r="I460" s="13">
        <v>82</v>
      </c>
      <c r="J460">
        <f t="shared" si="16"/>
        <v>82</v>
      </c>
      <c r="K460" s="53">
        <f t="shared" si="15"/>
        <v>1836</v>
      </c>
      <c r="L460" t="s">
        <v>1944</v>
      </c>
      <c r="M460" t="s">
        <v>183</v>
      </c>
      <c r="N460" t="s">
        <v>183</v>
      </c>
      <c r="O460" t="s">
        <v>183</v>
      </c>
      <c r="P460" s="52" t="s">
        <v>1301</v>
      </c>
    </row>
    <row r="461" spans="1:16" x14ac:dyDescent="0.2">
      <c r="A461">
        <v>502</v>
      </c>
      <c r="B461" t="s">
        <v>43</v>
      </c>
      <c r="C461" t="s">
        <v>50</v>
      </c>
      <c r="D461" t="s">
        <v>1301</v>
      </c>
      <c r="E461" t="s">
        <v>1425</v>
      </c>
      <c r="F461" s="32">
        <v>1919</v>
      </c>
      <c r="G461" s="33" t="s">
        <v>2054</v>
      </c>
      <c r="H461" s="32">
        <v>21</v>
      </c>
      <c r="I461" s="13">
        <v>79</v>
      </c>
      <c r="J461">
        <f t="shared" si="16"/>
        <v>79</v>
      </c>
      <c r="K461" s="53">
        <f t="shared" si="15"/>
        <v>1840</v>
      </c>
      <c r="L461" t="s">
        <v>1944</v>
      </c>
      <c r="M461" t="s">
        <v>183</v>
      </c>
      <c r="N461" t="s">
        <v>183</v>
      </c>
      <c r="O461" t="s">
        <v>183</v>
      </c>
      <c r="P461" s="52" t="s">
        <v>1301</v>
      </c>
    </row>
    <row r="462" spans="1:16" x14ac:dyDescent="0.2">
      <c r="A462">
        <v>503</v>
      </c>
      <c r="B462" t="s">
        <v>212</v>
      </c>
      <c r="C462" t="s">
        <v>46</v>
      </c>
      <c r="D462" t="s">
        <v>2304</v>
      </c>
      <c r="E462" t="s">
        <v>1425</v>
      </c>
      <c r="F462" s="32">
        <v>1919</v>
      </c>
      <c r="G462" s="33" t="s">
        <v>2050</v>
      </c>
      <c r="H462" s="32">
        <v>24</v>
      </c>
      <c r="I462" s="13">
        <v>77</v>
      </c>
      <c r="J462">
        <f t="shared" si="16"/>
        <v>77</v>
      </c>
      <c r="K462" s="53">
        <f t="shared" si="15"/>
        <v>1842</v>
      </c>
      <c r="L462" t="s">
        <v>1944</v>
      </c>
      <c r="M462" t="s">
        <v>183</v>
      </c>
      <c r="N462" t="s">
        <v>183</v>
      </c>
      <c r="O462" t="s">
        <v>183</v>
      </c>
      <c r="P462" s="52" t="s">
        <v>1301</v>
      </c>
    </row>
    <row r="463" spans="1:16" x14ac:dyDescent="0.2">
      <c r="A463">
        <v>504</v>
      </c>
      <c r="B463" t="s">
        <v>122</v>
      </c>
      <c r="C463" t="s">
        <v>46</v>
      </c>
      <c r="D463" t="s">
        <v>1301</v>
      </c>
      <c r="E463" t="s">
        <v>1425</v>
      </c>
      <c r="F463" s="32">
        <v>1920</v>
      </c>
      <c r="G463" s="33" t="s">
        <v>2072</v>
      </c>
      <c r="H463" s="32">
        <v>9</v>
      </c>
      <c r="I463" s="13">
        <v>72</v>
      </c>
      <c r="J463">
        <f t="shared" si="16"/>
        <v>72</v>
      </c>
      <c r="K463" s="53">
        <f t="shared" si="15"/>
        <v>1848</v>
      </c>
      <c r="L463" t="s">
        <v>2305</v>
      </c>
      <c r="M463" t="s">
        <v>183</v>
      </c>
      <c r="N463" t="s">
        <v>183</v>
      </c>
      <c r="O463" t="s">
        <v>183</v>
      </c>
      <c r="P463" s="52" t="s">
        <v>1301</v>
      </c>
    </row>
    <row r="464" spans="1:16" x14ac:dyDescent="0.2">
      <c r="A464">
        <v>505</v>
      </c>
      <c r="B464" t="s">
        <v>2306</v>
      </c>
      <c r="C464" t="s">
        <v>503</v>
      </c>
      <c r="D464" t="s">
        <v>1301</v>
      </c>
      <c r="E464" t="s">
        <v>1425</v>
      </c>
      <c r="F464" s="32">
        <v>1920</v>
      </c>
      <c r="G464" s="33" t="s">
        <v>2072</v>
      </c>
      <c r="H464" s="32">
        <v>28</v>
      </c>
      <c r="I464" s="13" t="s">
        <v>2307</v>
      </c>
      <c r="J464">
        <f>14/24/365</f>
        <v>1.5981735159817352E-3</v>
      </c>
      <c r="K464" s="53">
        <f t="shared" si="15"/>
        <v>1920</v>
      </c>
      <c r="L464" t="s">
        <v>1944</v>
      </c>
      <c r="M464" t="s">
        <v>183</v>
      </c>
      <c r="N464" t="s">
        <v>183</v>
      </c>
      <c r="O464" t="s">
        <v>183</v>
      </c>
      <c r="P464" s="52" t="s">
        <v>1301</v>
      </c>
    </row>
    <row r="465" spans="1:16" x14ac:dyDescent="0.2">
      <c r="A465">
        <v>506</v>
      </c>
      <c r="B465" t="s">
        <v>156</v>
      </c>
      <c r="C465" t="s">
        <v>2308</v>
      </c>
      <c r="D465" t="s">
        <v>1301</v>
      </c>
      <c r="E465" t="s">
        <v>1425</v>
      </c>
      <c r="F465" s="32">
        <v>1920</v>
      </c>
      <c r="G465" s="33" t="s">
        <v>2054</v>
      </c>
      <c r="H465" s="32">
        <v>8</v>
      </c>
      <c r="I465" s="13">
        <v>65</v>
      </c>
      <c r="J465">
        <f t="shared" si="16"/>
        <v>65</v>
      </c>
      <c r="K465" s="53">
        <f t="shared" si="15"/>
        <v>1855</v>
      </c>
      <c r="L465" t="s">
        <v>1944</v>
      </c>
      <c r="M465" t="s">
        <v>183</v>
      </c>
      <c r="N465" t="s">
        <v>183</v>
      </c>
      <c r="O465" t="s">
        <v>183</v>
      </c>
      <c r="P465" s="52" t="s">
        <v>1301</v>
      </c>
    </row>
    <row r="466" spans="1:16" x14ac:dyDescent="0.2">
      <c r="A466">
        <v>507</v>
      </c>
      <c r="B466" t="s">
        <v>2309</v>
      </c>
      <c r="C466" t="s">
        <v>2310</v>
      </c>
      <c r="D466" t="s">
        <v>1301</v>
      </c>
      <c r="E466" t="s">
        <v>1425</v>
      </c>
      <c r="F466" s="32">
        <v>1920</v>
      </c>
      <c r="G466" s="33" t="s">
        <v>1987</v>
      </c>
      <c r="H466" s="32">
        <v>19</v>
      </c>
      <c r="I466" s="13" t="s">
        <v>2086</v>
      </c>
      <c r="J466">
        <f>1/12</f>
        <v>8.3333333333333329E-2</v>
      </c>
      <c r="K466" s="53">
        <f t="shared" si="15"/>
        <v>1920</v>
      </c>
      <c r="L466" t="s">
        <v>1944</v>
      </c>
      <c r="M466" t="s">
        <v>183</v>
      </c>
      <c r="N466" t="s">
        <v>183</v>
      </c>
      <c r="O466" t="s">
        <v>183</v>
      </c>
      <c r="P466" s="52" t="s">
        <v>1301</v>
      </c>
    </row>
    <row r="467" spans="1:16" x14ac:dyDescent="0.2">
      <c r="A467">
        <v>508</v>
      </c>
      <c r="B467" t="s">
        <v>81</v>
      </c>
      <c r="C467" t="s">
        <v>44</v>
      </c>
      <c r="D467" t="s">
        <v>1301</v>
      </c>
      <c r="E467" t="s">
        <v>1425</v>
      </c>
      <c r="F467" s="32">
        <v>1920</v>
      </c>
      <c r="G467" s="33" t="s">
        <v>2061</v>
      </c>
      <c r="H467" s="32">
        <v>21</v>
      </c>
      <c r="I467" s="13">
        <v>85</v>
      </c>
      <c r="J467">
        <f t="shared" si="16"/>
        <v>85</v>
      </c>
      <c r="K467" s="53">
        <f t="shared" ref="K467:K530" si="17">YEAR(DATEVALUE(H467&amp;" "&amp;G467&amp;" "&amp;F467+200)-IF(J467&lt;1,J467*365,DATE(1900+J467,1,1)))-200</f>
        <v>1835</v>
      </c>
      <c r="L467" t="s">
        <v>1944</v>
      </c>
      <c r="M467" t="s">
        <v>183</v>
      </c>
      <c r="N467" t="s">
        <v>183</v>
      </c>
      <c r="O467" t="s">
        <v>183</v>
      </c>
      <c r="P467" s="52" t="s">
        <v>1301</v>
      </c>
    </row>
    <row r="468" spans="1:16" x14ac:dyDescent="0.2">
      <c r="A468">
        <v>509</v>
      </c>
      <c r="B468" t="s">
        <v>196</v>
      </c>
      <c r="C468" t="s">
        <v>2311</v>
      </c>
      <c r="D468" t="s">
        <v>1301</v>
      </c>
      <c r="E468" t="s">
        <v>2297</v>
      </c>
      <c r="F468" s="32">
        <v>1921</v>
      </c>
      <c r="G468" s="33" t="s">
        <v>2061</v>
      </c>
      <c r="H468" s="32">
        <v>17</v>
      </c>
      <c r="I468" s="13">
        <v>83</v>
      </c>
      <c r="J468">
        <f t="shared" si="16"/>
        <v>83</v>
      </c>
      <c r="K468" s="53">
        <f t="shared" si="17"/>
        <v>1838</v>
      </c>
      <c r="L468" t="s">
        <v>1944</v>
      </c>
      <c r="M468" t="s">
        <v>183</v>
      </c>
      <c r="N468" t="s">
        <v>183</v>
      </c>
      <c r="O468" t="s">
        <v>183</v>
      </c>
      <c r="P468" s="52" t="s">
        <v>1301</v>
      </c>
    </row>
    <row r="469" spans="1:16" x14ac:dyDescent="0.2">
      <c r="A469">
        <v>510</v>
      </c>
      <c r="B469" t="s">
        <v>424</v>
      </c>
      <c r="C469" t="s">
        <v>635</v>
      </c>
      <c r="D469" t="s">
        <v>1301</v>
      </c>
      <c r="E469" t="s">
        <v>1425</v>
      </c>
      <c r="F469" s="32">
        <v>1921</v>
      </c>
      <c r="G469" s="33" t="s">
        <v>2061</v>
      </c>
      <c r="H469" s="32">
        <v>20</v>
      </c>
      <c r="I469" s="13">
        <v>89</v>
      </c>
      <c r="J469">
        <f t="shared" si="16"/>
        <v>89</v>
      </c>
      <c r="K469" s="53">
        <f t="shared" si="17"/>
        <v>1832</v>
      </c>
      <c r="L469" t="s">
        <v>1944</v>
      </c>
      <c r="M469" t="s">
        <v>183</v>
      </c>
      <c r="N469" t="s">
        <v>183</v>
      </c>
      <c r="O469" t="s">
        <v>183</v>
      </c>
      <c r="P469" s="52" t="s">
        <v>1301</v>
      </c>
    </row>
    <row r="470" spans="1:16" x14ac:dyDescent="0.2">
      <c r="A470">
        <v>511</v>
      </c>
      <c r="B470" t="s">
        <v>81</v>
      </c>
      <c r="C470" t="s">
        <v>101</v>
      </c>
      <c r="D470" t="s">
        <v>1301</v>
      </c>
      <c r="E470" t="s">
        <v>1425</v>
      </c>
      <c r="F470" s="32">
        <v>1921</v>
      </c>
      <c r="G470" s="33" t="s">
        <v>2103</v>
      </c>
      <c r="H470" s="32">
        <v>15</v>
      </c>
      <c r="I470" s="13">
        <v>78</v>
      </c>
      <c r="J470">
        <f t="shared" si="16"/>
        <v>78</v>
      </c>
      <c r="K470" s="53">
        <f t="shared" si="17"/>
        <v>1843</v>
      </c>
      <c r="L470" t="s">
        <v>1944</v>
      </c>
      <c r="M470" t="s">
        <v>183</v>
      </c>
      <c r="N470" t="s">
        <v>183</v>
      </c>
      <c r="O470" t="s">
        <v>183</v>
      </c>
      <c r="P470" s="52" t="s">
        <v>1301</v>
      </c>
    </row>
    <row r="471" spans="1:16" x14ac:dyDescent="0.2">
      <c r="A471">
        <v>512</v>
      </c>
      <c r="B471" s="13" t="s">
        <v>74</v>
      </c>
      <c r="C471" t="s">
        <v>57</v>
      </c>
      <c r="D471" t="s">
        <v>2312</v>
      </c>
      <c r="E471" t="s">
        <v>781</v>
      </c>
      <c r="F471" s="32">
        <v>1921</v>
      </c>
      <c r="G471" s="33" t="s">
        <v>2103</v>
      </c>
      <c r="H471" s="32">
        <v>24</v>
      </c>
      <c r="I471" s="13">
        <v>81</v>
      </c>
      <c r="J471">
        <f t="shared" si="16"/>
        <v>81</v>
      </c>
      <c r="K471" s="53">
        <f t="shared" si="17"/>
        <v>1840</v>
      </c>
      <c r="L471" t="s">
        <v>1944</v>
      </c>
      <c r="M471" t="s">
        <v>183</v>
      </c>
      <c r="N471" t="s">
        <v>183</v>
      </c>
      <c r="O471" t="s">
        <v>183</v>
      </c>
      <c r="P471" s="52" t="s">
        <v>1301</v>
      </c>
    </row>
    <row r="472" spans="1:16" x14ac:dyDescent="0.2">
      <c r="A472">
        <v>513</v>
      </c>
      <c r="B472" t="s">
        <v>1069</v>
      </c>
      <c r="C472" t="s">
        <v>2313</v>
      </c>
      <c r="D472" t="s">
        <v>1301</v>
      </c>
      <c r="E472" t="s">
        <v>1425</v>
      </c>
      <c r="F472" s="32">
        <v>1921</v>
      </c>
      <c r="G472" s="33" t="s">
        <v>2058</v>
      </c>
      <c r="H472" s="32">
        <v>3</v>
      </c>
      <c r="I472" s="13">
        <v>36</v>
      </c>
      <c r="J472">
        <f t="shared" si="16"/>
        <v>36</v>
      </c>
      <c r="K472" s="53">
        <f t="shared" si="17"/>
        <v>1885</v>
      </c>
      <c r="L472" t="s">
        <v>1944</v>
      </c>
      <c r="M472" t="s">
        <v>183</v>
      </c>
      <c r="N472" t="s">
        <v>183</v>
      </c>
      <c r="O472" t="s">
        <v>183</v>
      </c>
      <c r="P472" s="52" t="s">
        <v>1301</v>
      </c>
    </row>
    <row r="473" spans="1:16" x14ac:dyDescent="0.2">
      <c r="A473">
        <v>514</v>
      </c>
      <c r="B473" t="s">
        <v>1069</v>
      </c>
      <c r="C473" t="s">
        <v>345</v>
      </c>
      <c r="D473" t="s">
        <v>1301</v>
      </c>
      <c r="E473" t="s">
        <v>1425</v>
      </c>
      <c r="F473" s="32">
        <v>1922</v>
      </c>
      <c r="G473" s="33" t="s">
        <v>2072</v>
      </c>
      <c r="H473" s="32">
        <v>27</v>
      </c>
      <c r="I473" s="13">
        <v>81</v>
      </c>
      <c r="J473">
        <f t="shared" si="16"/>
        <v>81</v>
      </c>
      <c r="K473" s="53">
        <f t="shared" si="17"/>
        <v>1841</v>
      </c>
      <c r="L473" t="s">
        <v>1944</v>
      </c>
      <c r="M473" t="s">
        <v>183</v>
      </c>
      <c r="N473" t="s">
        <v>183</v>
      </c>
      <c r="O473" t="s">
        <v>183</v>
      </c>
      <c r="P473" s="52" t="s">
        <v>1301</v>
      </c>
    </row>
    <row r="474" spans="1:16" x14ac:dyDescent="0.2">
      <c r="A474">
        <v>515</v>
      </c>
      <c r="B474" t="s">
        <v>265</v>
      </c>
      <c r="C474" t="s">
        <v>471</v>
      </c>
      <c r="D474" t="s">
        <v>1301</v>
      </c>
      <c r="E474" t="s">
        <v>1425</v>
      </c>
      <c r="F474" s="32">
        <v>1922</v>
      </c>
      <c r="G474" s="33" t="s">
        <v>1076</v>
      </c>
      <c r="H474" s="32">
        <v>1</v>
      </c>
      <c r="I474" s="13">
        <v>64</v>
      </c>
      <c r="J474">
        <f t="shared" si="16"/>
        <v>64</v>
      </c>
      <c r="K474" s="53">
        <f t="shared" si="17"/>
        <v>1858</v>
      </c>
      <c r="L474" t="s">
        <v>1944</v>
      </c>
      <c r="M474" t="s">
        <v>183</v>
      </c>
      <c r="N474" t="s">
        <v>183</v>
      </c>
      <c r="O474" t="s">
        <v>183</v>
      </c>
      <c r="P474" s="52" t="s">
        <v>1301</v>
      </c>
    </row>
    <row r="475" spans="1:16" x14ac:dyDescent="0.2">
      <c r="A475">
        <v>516</v>
      </c>
      <c r="B475" t="s">
        <v>43</v>
      </c>
      <c r="C475" t="s">
        <v>46</v>
      </c>
      <c r="D475" t="s">
        <v>1301</v>
      </c>
      <c r="E475" t="s">
        <v>1425</v>
      </c>
      <c r="F475" s="32">
        <v>1922</v>
      </c>
      <c r="G475" s="33" t="s">
        <v>1076</v>
      </c>
      <c r="H475" s="32">
        <v>11</v>
      </c>
      <c r="I475" s="13">
        <v>80</v>
      </c>
      <c r="J475">
        <f t="shared" si="16"/>
        <v>80</v>
      </c>
      <c r="K475" s="53">
        <f t="shared" si="17"/>
        <v>1842</v>
      </c>
      <c r="L475" s="4" t="s">
        <v>2293</v>
      </c>
      <c r="M475" t="s">
        <v>183</v>
      </c>
      <c r="N475" t="s">
        <v>183</v>
      </c>
      <c r="O475" t="s">
        <v>183</v>
      </c>
      <c r="P475" s="52" t="s">
        <v>1301</v>
      </c>
    </row>
    <row r="476" spans="1:16" x14ac:dyDescent="0.2">
      <c r="A476">
        <v>517</v>
      </c>
      <c r="B476" t="s">
        <v>388</v>
      </c>
      <c r="C476" t="s">
        <v>101</v>
      </c>
      <c r="D476" t="s">
        <v>1301</v>
      </c>
      <c r="E476" t="s">
        <v>1425</v>
      </c>
      <c r="F476" s="32">
        <v>1922</v>
      </c>
      <c r="G476" s="33" t="s">
        <v>2052</v>
      </c>
      <c r="H476" s="32">
        <v>2</v>
      </c>
      <c r="I476" s="13">
        <v>78</v>
      </c>
      <c r="J476">
        <f t="shared" si="16"/>
        <v>78</v>
      </c>
      <c r="K476" s="53">
        <f t="shared" si="17"/>
        <v>1844</v>
      </c>
      <c r="L476" t="s">
        <v>1944</v>
      </c>
      <c r="M476" t="s">
        <v>183</v>
      </c>
      <c r="N476" t="s">
        <v>183</v>
      </c>
      <c r="O476" t="s">
        <v>183</v>
      </c>
      <c r="P476" s="52" t="s">
        <v>1301</v>
      </c>
    </row>
    <row r="477" spans="1:16" x14ac:dyDescent="0.2">
      <c r="A477">
        <v>518</v>
      </c>
      <c r="B477" t="s">
        <v>341</v>
      </c>
      <c r="C477" t="s">
        <v>167</v>
      </c>
      <c r="D477" t="s">
        <v>1301</v>
      </c>
      <c r="E477" t="s">
        <v>1425</v>
      </c>
      <c r="F477" s="32">
        <v>1922</v>
      </c>
      <c r="G477" s="33" t="s">
        <v>2058</v>
      </c>
      <c r="H477" s="32">
        <v>7</v>
      </c>
      <c r="I477" s="13">
        <v>87</v>
      </c>
      <c r="J477">
        <f t="shared" si="16"/>
        <v>87</v>
      </c>
      <c r="K477" s="53">
        <f t="shared" si="17"/>
        <v>1835</v>
      </c>
      <c r="L477" s="4" t="s">
        <v>2293</v>
      </c>
      <c r="M477" t="s">
        <v>183</v>
      </c>
      <c r="N477" t="s">
        <v>183</v>
      </c>
      <c r="O477" t="s">
        <v>183</v>
      </c>
      <c r="P477" s="52" t="s">
        <v>1301</v>
      </c>
    </row>
    <row r="478" spans="1:16" x14ac:dyDescent="0.2">
      <c r="A478">
        <v>519</v>
      </c>
      <c r="B478" t="s">
        <v>330</v>
      </c>
      <c r="C478" t="s">
        <v>123</v>
      </c>
      <c r="D478" t="s">
        <v>1301</v>
      </c>
      <c r="E478" t="s">
        <v>1425</v>
      </c>
      <c r="F478" s="32">
        <v>1923</v>
      </c>
      <c r="G478" s="33" t="s">
        <v>2072</v>
      </c>
      <c r="H478" s="32">
        <v>20</v>
      </c>
      <c r="I478" s="13">
        <v>81</v>
      </c>
      <c r="J478">
        <f t="shared" si="16"/>
        <v>81</v>
      </c>
      <c r="K478" s="53">
        <f t="shared" si="17"/>
        <v>1842</v>
      </c>
      <c r="L478" t="s">
        <v>1944</v>
      </c>
      <c r="M478" t="s">
        <v>183</v>
      </c>
      <c r="N478" t="s">
        <v>183</v>
      </c>
      <c r="O478" t="s">
        <v>183</v>
      </c>
      <c r="P478" s="52" t="s">
        <v>1301</v>
      </c>
    </row>
    <row r="479" spans="1:16" x14ac:dyDescent="0.2">
      <c r="A479">
        <v>520</v>
      </c>
      <c r="B479" t="s">
        <v>116</v>
      </c>
      <c r="C479" t="s">
        <v>192</v>
      </c>
      <c r="D479" t="s">
        <v>1301</v>
      </c>
      <c r="E479" t="s">
        <v>1425</v>
      </c>
      <c r="F479" s="32">
        <v>1923</v>
      </c>
      <c r="G479" s="33" t="s">
        <v>1987</v>
      </c>
      <c r="H479" s="32">
        <v>6</v>
      </c>
      <c r="I479" s="13">
        <v>78</v>
      </c>
      <c r="J479">
        <f t="shared" si="16"/>
        <v>78</v>
      </c>
      <c r="K479" s="53">
        <f t="shared" si="17"/>
        <v>1845</v>
      </c>
      <c r="L479" t="s">
        <v>1944</v>
      </c>
      <c r="M479" t="s">
        <v>183</v>
      </c>
      <c r="N479" t="s">
        <v>183</v>
      </c>
      <c r="O479" t="s">
        <v>183</v>
      </c>
      <c r="P479" s="52" t="s">
        <v>1301</v>
      </c>
    </row>
    <row r="480" spans="1:16" x14ac:dyDescent="0.2">
      <c r="A480">
        <v>521</v>
      </c>
      <c r="B480" t="s">
        <v>380</v>
      </c>
      <c r="C480" t="s">
        <v>2314</v>
      </c>
      <c r="D480" t="s">
        <v>1301</v>
      </c>
      <c r="E480" t="s">
        <v>2315</v>
      </c>
      <c r="F480" s="32">
        <v>1923</v>
      </c>
      <c r="G480" s="33" t="s">
        <v>2052</v>
      </c>
      <c r="H480" s="32">
        <v>15</v>
      </c>
      <c r="I480" s="13">
        <v>19</v>
      </c>
      <c r="J480">
        <f t="shared" si="16"/>
        <v>19</v>
      </c>
      <c r="K480" s="53">
        <f t="shared" si="17"/>
        <v>1904</v>
      </c>
      <c r="L480" t="s">
        <v>1944</v>
      </c>
      <c r="M480" t="s">
        <v>183</v>
      </c>
      <c r="N480" t="s">
        <v>183</v>
      </c>
      <c r="O480" t="s">
        <v>183</v>
      </c>
      <c r="P480" s="52" t="s">
        <v>1301</v>
      </c>
    </row>
    <row r="481" spans="1:16" x14ac:dyDescent="0.2">
      <c r="A481">
        <v>522</v>
      </c>
      <c r="B481" t="s">
        <v>1575</v>
      </c>
      <c r="C481" t="s">
        <v>71</v>
      </c>
      <c r="D481" t="s">
        <v>1301</v>
      </c>
      <c r="E481" t="s">
        <v>1425</v>
      </c>
      <c r="F481" s="32">
        <v>1923</v>
      </c>
      <c r="G481" s="33" t="s">
        <v>2061</v>
      </c>
      <c r="H481" s="32">
        <v>5</v>
      </c>
      <c r="I481" s="13">
        <v>68</v>
      </c>
      <c r="J481">
        <f t="shared" si="16"/>
        <v>68</v>
      </c>
      <c r="K481" s="53">
        <f t="shared" si="17"/>
        <v>1855</v>
      </c>
      <c r="L481" t="s">
        <v>1944</v>
      </c>
      <c r="M481" t="s">
        <v>183</v>
      </c>
      <c r="N481" t="s">
        <v>183</v>
      </c>
      <c r="O481" t="s">
        <v>183</v>
      </c>
      <c r="P481" s="52" t="s">
        <v>1301</v>
      </c>
    </row>
    <row r="482" spans="1:16" x14ac:dyDescent="0.2">
      <c r="A482">
        <v>523</v>
      </c>
      <c r="B482" t="s">
        <v>2316</v>
      </c>
      <c r="C482" t="s">
        <v>1947</v>
      </c>
      <c r="D482" t="s">
        <v>1301</v>
      </c>
      <c r="E482" t="s">
        <v>1425</v>
      </c>
      <c r="F482" s="32">
        <v>1923</v>
      </c>
      <c r="G482" s="33" t="s">
        <v>2103</v>
      </c>
      <c r="H482" s="32">
        <v>1</v>
      </c>
      <c r="I482" s="13">
        <v>74</v>
      </c>
      <c r="J482">
        <f t="shared" si="16"/>
        <v>74</v>
      </c>
      <c r="K482" s="53">
        <f t="shared" si="17"/>
        <v>1849</v>
      </c>
      <c r="L482" t="s">
        <v>1944</v>
      </c>
      <c r="M482" t="s">
        <v>183</v>
      </c>
      <c r="N482" t="s">
        <v>183</v>
      </c>
      <c r="O482" t="s">
        <v>183</v>
      </c>
      <c r="P482" s="52" t="s">
        <v>1301</v>
      </c>
    </row>
    <row r="483" spans="1:16" x14ac:dyDescent="0.2">
      <c r="A483">
        <v>524</v>
      </c>
      <c r="B483" t="s">
        <v>43</v>
      </c>
      <c r="C483" t="s">
        <v>77</v>
      </c>
      <c r="D483" t="s">
        <v>1301</v>
      </c>
      <c r="E483" t="s">
        <v>2135</v>
      </c>
      <c r="F483" s="32">
        <v>1924</v>
      </c>
      <c r="G483" s="33" t="s">
        <v>2047</v>
      </c>
      <c r="H483" s="32">
        <v>5</v>
      </c>
      <c r="I483" s="13">
        <v>78</v>
      </c>
      <c r="J483">
        <f t="shared" si="16"/>
        <v>78</v>
      </c>
      <c r="K483" s="53">
        <f t="shared" si="17"/>
        <v>1846</v>
      </c>
      <c r="L483" t="s">
        <v>1944</v>
      </c>
      <c r="M483" t="s">
        <v>183</v>
      </c>
      <c r="N483" t="s">
        <v>183</v>
      </c>
      <c r="O483" t="s">
        <v>183</v>
      </c>
      <c r="P483" s="52" t="s">
        <v>1301</v>
      </c>
    </row>
    <row r="484" spans="1:16" x14ac:dyDescent="0.2">
      <c r="A484">
        <v>525</v>
      </c>
      <c r="B484" t="s">
        <v>118</v>
      </c>
      <c r="C484" t="s">
        <v>788</v>
      </c>
      <c r="D484" t="s">
        <v>1301</v>
      </c>
      <c r="E484" t="s">
        <v>1425</v>
      </c>
      <c r="F484" s="32">
        <v>1924</v>
      </c>
      <c r="G484" s="33" t="s">
        <v>2054</v>
      </c>
      <c r="H484" s="32">
        <v>1</v>
      </c>
      <c r="I484" s="13">
        <v>73</v>
      </c>
      <c r="J484">
        <f t="shared" si="16"/>
        <v>73</v>
      </c>
      <c r="K484" s="53">
        <f t="shared" si="17"/>
        <v>1851</v>
      </c>
      <c r="L484" t="s">
        <v>1944</v>
      </c>
      <c r="M484" t="s">
        <v>183</v>
      </c>
      <c r="N484" t="s">
        <v>183</v>
      </c>
      <c r="O484" t="s">
        <v>183</v>
      </c>
      <c r="P484" s="52" t="s">
        <v>1301</v>
      </c>
    </row>
    <row r="485" spans="1:16" x14ac:dyDescent="0.2">
      <c r="A485">
        <v>526</v>
      </c>
      <c r="B485" t="s">
        <v>156</v>
      </c>
      <c r="C485" t="s">
        <v>736</v>
      </c>
      <c r="D485" t="s">
        <v>1301</v>
      </c>
      <c r="E485" t="s">
        <v>1425</v>
      </c>
      <c r="F485" s="32">
        <v>1924</v>
      </c>
      <c r="G485" s="33" t="s">
        <v>2103</v>
      </c>
      <c r="H485" s="32">
        <v>7</v>
      </c>
      <c r="I485" s="13">
        <v>73</v>
      </c>
      <c r="J485">
        <f t="shared" si="16"/>
        <v>73</v>
      </c>
      <c r="K485" s="53">
        <f t="shared" si="17"/>
        <v>1851</v>
      </c>
      <c r="L485" t="s">
        <v>1944</v>
      </c>
      <c r="M485" t="s">
        <v>183</v>
      </c>
      <c r="N485" t="s">
        <v>183</v>
      </c>
      <c r="O485" t="s">
        <v>183</v>
      </c>
      <c r="P485" s="52" t="s">
        <v>1301</v>
      </c>
    </row>
    <row r="486" spans="1:16" x14ac:dyDescent="0.2">
      <c r="A486">
        <v>527</v>
      </c>
      <c r="B486" t="s">
        <v>265</v>
      </c>
      <c r="C486" t="s">
        <v>174</v>
      </c>
      <c r="D486" t="s">
        <v>1301</v>
      </c>
      <c r="E486" t="s">
        <v>1425</v>
      </c>
      <c r="F486" s="32">
        <v>1924</v>
      </c>
      <c r="G486" t="s">
        <v>2053</v>
      </c>
      <c r="H486" s="32">
        <v>30</v>
      </c>
      <c r="I486" s="13">
        <v>76</v>
      </c>
      <c r="J486">
        <f t="shared" si="16"/>
        <v>76</v>
      </c>
      <c r="K486" s="53">
        <f t="shared" si="17"/>
        <v>1848</v>
      </c>
      <c r="L486" t="s">
        <v>1944</v>
      </c>
      <c r="M486" t="s">
        <v>183</v>
      </c>
      <c r="N486" t="s">
        <v>183</v>
      </c>
      <c r="O486" t="s">
        <v>183</v>
      </c>
      <c r="P486" s="52" t="s">
        <v>1301</v>
      </c>
    </row>
    <row r="487" spans="1:16" x14ac:dyDescent="0.2">
      <c r="A487">
        <v>528</v>
      </c>
      <c r="B487" t="s">
        <v>1949</v>
      </c>
      <c r="C487" t="s">
        <v>1955</v>
      </c>
      <c r="D487" t="s">
        <v>1301</v>
      </c>
      <c r="E487" t="s">
        <v>1425</v>
      </c>
      <c r="F487" s="32">
        <v>1924</v>
      </c>
      <c r="G487" s="33" t="s">
        <v>2058</v>
      </c>
      <c r="H487" s="32">
        <v>24</v>
      </c>
      <c r="I487" s="13" t="s">
        <v>2133</v>
      </c>
      <c r="J487">
        <f>5/12</f>
        <v>0.41666666666666669</v>
      </c>
      <c r="K487" s="53">
        <f t="shared" si="17"/>
        <v>1924</v>
      </c>
      <c r="L487" t="s">
        <v>1944</v>
      </c>
      <c r="M487" t="s">
        <v>183</v>
      </c>
      <c r="N487" t="s">
        <v>183</v>
      </c>
      <c r="O487" t="s">
        <v>183</v>
      </c>
      <c r="P487" s="52" t="s">
        <v>1301</v>
      </c>
    </row>
    <row r="488" spans="1:16" x14ac:dyDescent="0.2">
      <c r="A488">
        <v>529</v>
      </c>
      <c r="B488" t="s">
        <v>1954</v>
      </c>
      <c r="C488" t="s">
        <v>1953</v>
      </c>
      <c r="D488" t="s">
        <v>1301</v>
      </c>
      <c r="E488" t="s">
        <v>1425</v>
      </c>
      <c r="F488" s="32">
        <v>1925</v>
      </c>
      <c r="G488" s="33" t="s">
        <v>2072</v>
      </c>
      <c r="H488" s="32">
        <v>21</v>
      </c>
      <c r="I488" s="13" t="s">
        <v>2276</v>
      </c>
      <c r="J488">
        <f>7/12</f>
        <v>0.58333333333333337</v>
      </c>
      <c r="K488" s="53">
        <f t="shared" si="17"/>
        <v>1924</v>
      </c>
      <c r="L488" t="s">
        <v>1944</v>
      </c>
      <c r="M488" t="s">
        <v>183</v>
      </c>
      <c r="N488" t="s">
        <v>183</v>
      </c>
      <c r="O488" t="s">
        <v>183</v>
      </c>
      <c r="P488" s="52" t="s">
        <v>1301</v>
      </c>
    </row>
    <row r="489" spans="1:16" x14ac:dyDescent="0.2">
      <c r="A489">
        <v>530</v>
      </c>
      <c r="B489" t="s">
        <v>1951</v>
      </c>
      <c r="C489" t="s">
        <v>1952</v>
      </c>
      <c r="D489" t="s">
        <v>1301</v>
      </c>
      <c r="E489" t="s">
        <v>2317</v>
      </c>
      <c r="F489" s="32">
        <v>1925</v>
      </c>
      <c r="G489" s="33" t="s">
        <v>2050</v>
      </c>
      <c r="H489" s="32">
        <v>18</v>
      </c>
      <c r="I489" s="13">
        <v>1</v>
      </c>
      <c r="J489">
        <f t="shared" si="16"/>
        <v>1</v>
      </c>
      <c r="K489" s="53">
        <f t="shared" si="17"/>
        <v>1924</v>
      </c>
      <c r="L489" t="s">
        <v>1944</v>
      </c>
      <c r="M489" t="s">
        <v>183</v>
      </c>
      <c r="N489" t="s">
        <v>183</v>
      </c>
      <c r="O489" t="s">
        <v>183</v>
      </c>
      <c r="P489" s="52" t="s">
        <v>1301</v>
      </c>
    </row>
    <row r="490" spans="1:16" x14ac:dyDescent="0.2">
      <c r="A490">
        <v>531</v>
      </c>
      <c r="B490" t="s">
        <v>97</v>
      </c>
      <c r="C490" t="s">
        <v>71</v>
      </c>
      <c r="D490" t="s">
        <v>1301</v>
      </c>
      <c r="E490" t="s">
        <v>1425</v>
      </c>
      <c r="F490" s="32">
        <v>1926</v>
      </c>
      <c r="G490" s="33" t="s">
        <v>2054</v>
      </c>
      <c r="H490" s="32">
        <v>1</v>
      </c>
      <c r="I490" s="13">
        <v>78</v>
      </c>
      <c r="J490">
        <f t="shared" si="16"/>
        <v>78</v>
      </c>
      <c r="K490" s="53">
        <f t="shared" si="17"/>
        <v>1848</v>
      </c>
      <c r="L490" t="s">
        <v>1944</v>
      </c>
      <c r="M490" t="s">
        <v>183</v>
      </c>
      <c r="N490" t="s">
        <v>183</v>
      </c>
      <c r="O490" t="s">
        <v>183</v>
      </c>
      <c r="P490" s="52" t="s">
        <v>1301</v>
      </c>
    </row>
    <row r="491" spans="1:16" x14ac:dyDescent="0.2">
      <c r="A491">
        <v>532</v>
      </c>
      <c r="B491" t="s">
        <v>380</v>
      </c>
      <c r="C491" t="s">
        <v>2318</v>
      </c>
      <c r="D491" t="s">
        <v>1301</v>
      </c>
      <c r="E491" t="s">
        <v>1425</v>
      </c>
      <c r="F491" s="32">
        <v>1926</v>
      </c>
      <c r="G491" s="33" t="s">
        <v>2054</v>
      </c>
      <c r="H491" s="32">
        <v>27</v>
      </c>
      <c r="I491" s="13">
        <v>70</v>
      </c>
      <c r="J491">
        <f t="shared" si="16"/>
        <v>70</v>
      </c>
      <c r="K491" s="53">
        <f t="shared" si="17"/>
        <v>1856</v>
      </c>
      <c r="L491" t="s">
        <v>1944</v>
      </c>
      <c r="M491" t="s">
        <v>183</v>
      </c>
      <c r="N491" t="s">
        <v>183</v>
      </c>
      <c r="O491" t="s">
        <v>183</v>
      </c>
      <c r="P491" s="52" t="s">
        <v>1301</v>
      </c>
    </row>
    <row r="492" spans="1:16" x14ac:dyDescent="0.2">
      <c r="A492">
        <v>533</v>
      </c>
      <c r="B492" t="s">
        <v>330</v>
      </c>
      <c r="C492" t="s">
        <v>44</v>
      </c>
      <c r="D492" t="s">
        <v>1301</v>
      </c>
      <c r="E492" t="s">
        <v>1425</v>
      </c>
      <c r="F492" s="32">
        <v>1926</v>
      </c>
      <c r="G492" s="33" t="s">
        <v>2050</v>
      </c>
      <c r="H492" s="32">
        <v>10</v>
      </c>
      <c r="I492" s="13">
        <v>76</v>
      </c>
      <c r="J492">
        <f t="shared" si="16"/>
        <v>76</v>
      </c>
      <c r="K492" s="53">
        <f t="shared" si="17"/>
        <v>1850</v>
      </c>
      <c r="L492" t="s">
        <v>1944</v>
      </c>
      <c r="M492" t="s">
        <v>183</v>
      </c>
      <c r="N492" t="s">
        <v>183</v>
      </c>
      <c r="O492" t="s">
        <v>183</v>
      </c>
      <c r="P492" s="52" t="s">
        <v>1301</v>
      </c>
    </row>
    <row r="493" spans="1:16" x14ac:dyDescent="0.2">
      <c r="A493">
        <v>534</v>
      </c>
      <c r="B493" t="s">
        <v>531</v>
      </c>
      <c r="C493" t="s">
        <v>406</v>
      </c>
      <c r="D493" t="s">
        <v>1301</v>
      </c>
      <c r="F493" s="32">
        <v>1926</v>
      </c>
      <c r="G493" s="33" t="s">
        <v>2103</v>
      </c>
      <c r="H493" s="32">
        <v>1</v>
      </c>
      <c r="I493" s="13">
        <v>12</v>
      </c>
      <c r="J493">
        <f t="shared" si="16"/>
        <v>12</v>
      </c>
      <c r="K493" s="53">
        <f t="shared" si="17"/>
        <v>1914</v>
      </c>
      <c r="L493" t="s">
        <v>1959</v>
      </c>
      <c r="M493" t="s">
        <v>183</v>
      </c>
      <c r="N493" t="s">
        <v>183</v>
      </c>
      <c r="O493" t="s">
        <v>183</v>
      </c>
      <c r="P493" s="52" t="s">
        <v>1301</v>
      </c>
    </row>
    <row r="494" spans="1:16" x14ac:dyDescent="0.2">
      <c r="A494">
        <v>535</v>
      </c>
      <c r="B494" t="s">
        <v>1497</v>
      </c>
      <c r="C494" t="s">
        <v>386</v>
      </c>
      <c r="D494" t="s">
        <v>2319</v>
      </c>
      <c r="E494" t="s">
        <v>2320</v>
      </c>
      <c r="F494" s="32">
        <v>1927</v>
      </c>
      <c r="G494" s="33" t="s">
        <v>2047</v>
      </c>
      <c r="H494" s="32">
        <v>23</v>
      </c>
      <c r="I494" s="13">
        <v>76</v>
      </c>
      <c r="J494">
        <f t="shared" si="16"/>
        <v>76</v>
      </c>
      <c r="K494" s="53">
        <f t="shared" si="17"/>
        <v>1851</v>
      </c>
      <c r="L494" t="s">
        <v>2321</v>
      </c>
      <c r="M494" t="s">
        <v>183</v>
      </c>
      <c r="N494" t="s">
        <v>183</v>
      </c>
      <c r="O494" t="s">
        <v>183</v>
      </c>
      <c r="P494" s="52" t="s">
        <v>1301</v>
      </c>
    </row>
    <row r="495" spans="1:16" x14ac:dyDescent="0.2">
      <c r="A495">
        <v>536</v>
      </c>
      <c r="B495" t="s">
        <v>202</v>
      </c>
      <c r="C495" t="s">
        <v>736</v>
      </c>
      <c r="D495" t="s">
        <v>1301</v>
      </c>
      <c r="E495" t="s">
        <v>1425</v>
      </c>
      <c r="F495" s="32">
        <v>1927</v>
      </c>
      <c r="G495" s="33" t="s">
        <v>1987</v>
      </c>
      <c r="H495" s="32">
        <v>6</v>
      </c>
      <c r="I495" s="13">
        <v>71</v>
      </c>
      <c r="J495">
        <f t="shared" si="16"/>
        <v>71</v>
      </c>
      <c r="K495" s="53">
        <f t="shared" si="17"/>
        <v>1856</v>
      </c>
      <c r="L495" t="s">
        <v>1959</v>
      </c>
      <c r="M495" t="s">
        <v>183</v>
      </c>
      <c r="N495" t="s">
        <v>183</v>
      </c>
      <c r="O495" t="s">
        <v>183</v>
      </c>
      <c r="P495" s="52" t="s">
        <v>1301</v>
      </c>
    </row>
    <row r="496" spans="1:16" x14ac:dyDescent="0.2">
      <c r="A496">
        <v>537</v>
      </c>
      <c r="B496" t="s">
        <v>81</v>
      </c>
      <c r="C496" t="s">
        <v>1978</v>
      </c>
      <c r="D496" t="s">
        <v>1301</v>
      </c>
      <c r="E496" t="s">
        <v>1425</v>
      </c>
      <c r="F496" s="32">
        <v>1927</v>
      </c>
      <c r="G496" s="33" t="s">
        <v>2058</v>
      </c>
      <c r="H496" s="32">
        <v>16</v>
      </c>
      <c r="I496" s="13">
        <v>9</v>
      </c>
      <c r="J496">
        <f t="shared" si="16"/>
        <v>9</v>
      </c>
      <c r="K496" s="53">
        <f t="shared" si="17"/>
        <v>1918</v>
      </c>
      <c r="L496" t="s">
        <v>1959</v>
      </c>
      <c r="M496" t="s">
        <v>183</v>
      </c>
      <c r="N496" t="s">
        <v>183</v>
      </c>
      <c r="O496" t="s">
        <v>183</v>
      </c>
      <c r="P496" s="52" t="s">
        <v>1301</v>
      </c>
    </row>
    <row r="497" spans="1:16" x14ac:dyDescent="0.2">
      <c r="A497">
        <v>538</v>
      </c>
      <c r="B497" t="s">
        <v>202</v>
      </c>
      <c r="C497" t="s">
        <v>166</v>
      </c>
      <c r="D497" t="s">
        <v>1301</v>
      </c>
      <c r="E497" t="s">
        <v>2322</v>
      </c>
      <c r="F497" s="32">
        <v>1927</v>
      </c>
      <c r="G497" s="33" t="s">
        <v>2058</v>
      </c>
      <c r="H497" s="32">
        <v>26</v>
      </c>
      <c r="I497" s="13">
        <v>86</v>
      </c>
      <c r="J497">
        <f t="shared" si="16"/>
        <v>86</v>
      </c>
      <c r="K497" s="53">
        <f t="shared" si="17"/>
        <v>1841</v>
      </c>
      <c r="L497" t="s">
        <v>1959</v>
      </c>
      <c r="M497" t="s">
        <v>183</v>
      </c>
      <c r="N497" t="s">
        <v>183</v>
      </c>
      <c r="O497" t="s">
        <v>183</v>
      </c>
      <c r="P497" s="52" t="s">
        <v>1301</v>
      </c>
    </row>
    <row r="498" spans="1:16" x14ac:dyDescent="0.2">
      <c r="A498">
        <v>539</v>
      </c>
      <c r="B498" t="s">
        <v>277</v>
      </c>
      <c r="C498" t="s">
        <v>44</v>
      </c>
      <c r="D498" t="s">
        <v>1301</v>
      </c>
      <c r="E498" t="s">
        <v>1425</v>
      </c>
      <c r="F498" s="32">
        <v>1928</v>
      </c>
      <c r="G498" s="33" t="s">
        <v>2047</v>
      </c>
      <c r="H498" s="32">
        <v>3</v>
      </c>
      <c r="I498" s="13">
        <v>79</v>
      </c>
      <c r="J498">
        <f t="shared" si="16"/>
        <v>79</v>
      </c>
      <c r="K498" s="53">
        <f t="shared" si="17"/>
        <v>1849</v>
      </c>
      <c r="L498" t="s">
        <v>1959</v>
      </c>
      <c r="M498" t="s">
        <v>183</v>
      </c>
      <c r="N498" t="s">
        <v>183</v>
      </c>
      <c r="O498" t="s">
        <v>183</v>
      </c>
      <c r="P498" s="52" t="s">
        <v>1301</v>
      </c>
    </row>
    <row r="499" spans="1:16" x14ac:dyDescent="0.2">
      <c r="A499">
        <v>540</v>
      </c>
      <c r="B499" t="s">
        <v>81</v>
      </c>
      <c r="C499" t="s">
        <v>2323</v>
      </c>
      <c r="D499" t="s">
        <v>1301</v>
      </c>
      <c r="E499" t="s">
        <v>1425</v>
      </c>
      <c r="F499" s="32">
        <v>1928</v>
      </c>
      <c r="G499" s="33" t="s">
        <v>2047</v>
      </c>
      <c r="H499" s="32">
        <v>3</v>
      </c>
      <c r="I499" s="13">
        <v>81</v>
      </c>
      <c r="J499">
        <f t="shared" si="16"/>
        <v>81</v>
      </c>
      <c r="K499" s="53">
        <f t="shared" si="17"/>
        <v>1847</v>
      </c>
      <c r="L499" t="s">
        <v>1959</v>
      </c>
      <c r="M499" t="s">
        <v>183</v>
      </c>
      <c r="N499" t="s">
        <v>183</v>
      </c>
      <c r="O499" t="s">
        <v>183</v>
      </c>
      <c r="P499" s="52" t="s">
        <v>1301</v>
      </c>
    </row>
    <row r="500" spans="1:16" x14ac:dyDescent="0.2">
      <c r="A500">
        <v>541</v>
      </c>
      <c r="B500" t="s">
        <v>270</v>
      </c>
      <c r="C500" t="s">
        <v>635</v>
      </c>
      <c r="D500" t="s">
        <v>1301</v>
      </c>
      <c r="E500" t="s">
        <v>1425</v>
      </c>
      <c r="F500" s="32">
        <v>1929</v>
      </c>
      <c r="G500" s="33" t="s">
        <v>2050</v>
      </c>
      <c r="H500" s="32">
        <v>1</v>
      </c>
      <c r="I500" s="13">
        <v>75</v>
      </c>
      <c r="J500">
        <f t="shared" si="16"/>
        <v>75</v>
      </c>
      <c r="K500" s="53">
        <f t="shared" si="17"/>
        <v>1854</v>
      </c>
      <c r="L500" t="s">
        <v>1963</v>
      </c>
      <c r="M500" t="s">
        <v>183</v>
      </c>
      <c r="N500" t="s">
        <v>183</v>
      </c>
      <c r="O500" t="s">
        <v>183</v>
      </c>
      <c r="P500" s="52" t="s">
        <v>1301</v>
      </c>
    </row>
    <row r="501" spans="1:16" x14ac:dyDescent="0.2">
      <c r="A501">
        <v>542</v>
      </c>
      <c r="B501" t="s">
        <v>118</v>
      </c>
      <c r="C501" t="s">
        <v>1522</v>
      </c>
      <c r="D501" t="s">
        <v>1301</v>
      </c>
      <c r="E501" t="s">
        <v>1425</v>
      </c>
      <c r="F501" s="32">
        <v>1929</v>
      </c>
      <c r="G501" s="33" t="s">
        <v>2072</v>
      </c>
      <c r="H501" s="32">
        <v>14</v>
      </c>
      <c r="I501" s="13">
        <v>75</v>
      </c>
      <c r="J501">
        <f t="shared" si="16"/>
        <v>75</v>
      </c>
      <c r="K501" s="53">
        <f t="shared" si="17"/>
        <v>1854</v>
      </c>
      <c r="L501" t="s">
        <v>2324</v>
      </c>
      <c r="M501" t="s">
        <v>183</v>
      </c>
      <c r="N501" t="s">
        <v>183</v>
      </c>
      <c r="O501" t="s">
        <v>183</v>
      </c>
      <c r="P501" s="52" t="s">
        <v>1301</v>
      </c>
    </row>
    <row r="502" spans="1:16" x14ac:dyDescent="0.2">
      <c r="A502">
        <v>543</v>
      </c>
      <c r="B502" t="s">
        <v>1441</v>
      </c>
      <c r="C502" t="s">
        <v>276</v>
      </c>
      <c r="D502" t="s">
        <v>1301</v>
      </c>
      <c r="E502" t="s">
        <v>2164</v>
      </c>
      <c r="F502" s="32">
        <v>1929</v>
      </c>
      <c r="G502" s="33" t="s">
        <v>2053</v>
      </c>
      <c r="H502" s="32">
        <v>16</v>
      </c>
      <c r="I502" s="13">
        <v>69</v>
      </c>
      <c r="J502">
        <f t="shared" si="16"/>
        <v>69</v>
      </c>
      <c r="K502" s="53">
        <f t="shared" si="17"/>
        <v>1860</v>
      </c>
      <c r="L502" t="s">
        <v>1963</v>
      </c>
      <c r="M502" t="s">
        <v>183</v>
      </c>
      <c r="N502" t="s">
        <v>183</v>
      </c>
      <c r="O502" t="s">
        <v>183</v>
      </c>
      <c r="P502" s="52" t="s">
        <v>1301</v>
      </c>
    </row>
    <row r="503" spans="1:16" x14ac:dyDescent="0.2">
      <c r="A503">
        <v>544</v>
      </c>
      <c r="B503" t="s">
        <v>85</v>
      </c>
      <c r="C503" t="s">
        <v>336</v>
      </c>
      <c r="D503" t="s">
        <v>1301</v>
      </c>
      <c r="E503" t="s">
        <v>1425</v>
      </c>
      <c r="F503" s="32">
        <v>1931</v>
      </c>
      <c r="G503" s="33" t="s">
        <v>2054</v>
      </c>
      <c r="H503" s="32">
        <v>4</v>
      </c>
      <c r="I503" s="13">
        <v>76</v>
      </c>
      <c r="J503">
        <f t="shared" si="16"/>
        <v>76</v>
      </c>
      <c r="K503" s="53">
        <f t="shared" si="17"/>
        <v>1855</v>
      </c>
      <c r="L503" t="s">
        <v>1963</v>
      </c>
      <c r="M503" t="s">
        <v>183</v>
      </c>
      <c r="N503" t="s">
        <v>183</v>
      </c>
      <c r="O503" t="s">
        <v>183</v>
      </c>
      <c r="P503" s="52" t="s">
        <v>1301</v>
      </c>
    </row>
    <row r="504" spans="1:16" x14ac:dyDescent="0.2">
      <c r="A504">
        <v>545</v>
      </c>
      <c r="B504" t="s">
        <v>277</v>
      </c>
      <c r="C504" t="s">
        <v>635</v>
      </c>
      <c r="D504" t="s">
        <v>1301</v>
      </c>
      <c r="E504" t="s">
        <v>1425</v>
      </c>
      <c r="F504" s="32">
        <v>1931</v>
      </c>
      <c r="G504" s="33" t="s">
        <v>1987</v>
      </c>
      <c r="H504" s="32">
        <v>18</v>
      </c>
      <c r="I504" s="13">
        <v>81</v>
      </c>
      <c r="J504">
        <f t="shared" si="16"/>
        <v>81</v>
      </c>
      <c r="K504" s="53">
        <f t="shared" si="17"/>
        <v>1850</v>
      </c>
      <c r="L504" t="s">
        <v>1963</v>
      </c>
      <c r="M504" t="s">
        <v>183</v>
      </c>
      <c r="N504" t="s">
        <v>183</v>
      </c>
      <c r="O504" t="s">
        <v>183</v>
      </c>
      <c r="P504" s="52" t="s">
        <v>1301</v>
      </c>
    </row>
    <row r="505" spans="1:16" x14ac:dyDescent="0.2">
      <c r="A505">
        <v>546</v>
      </c>
      <c r="B505" t="s">
        <v>2325</v>
      </c>
      <c r="C505" t="s">
        <v>101</v>
      </c>
      <c r="D505" t="s">
        <v>1301</v>
      </c>
      <c r="E505" t="s">
        <v>1425</v>
      </c>
      <c r="F505" s="32">
        <v>1931</v>
      </c>
      <c r="G505" s="33" t="s">
        <v>2052</v>
      </c>
      <c r="H505" s="32">
        <v>6</v>
      </c>
      <c r="I505" s="13">
        <v>69</v>
      </c>
      <c r="J505">
        <f t="shared" si="16"/>
        <v>69</v>
      </c>
      <c r="K505" s="53">
        <f t="shared" si="17"/>
        <v>1862</v>
      </c>
      <c r="L505" t="s">
        <v>1963</v>
      </c>
      <c r="M505" t="s">
        <v>183</v>
      </c>
      <c r="N505" t="s">
        <v>183</v>
      </c>
      <c r="O505" t="s">
        <v>183</v>
      </c>
      <c r="P505" s="52" t="s">
        <v>1301</v>
      </c>
    </row>
    <row r="506" spans="1:16" x14ac:dyDescent="0.2">
      <c r="A506">
        <v>547</v>
      </c>
      <c r="B506" t="s">
        <v>43</v>
      </c>
      <c r="C506" t="s">
        <v>44</v>
      </c>
      <c r="D506" t="s">
        <v>2326</v>
      </c>
      <c r="E506" t="s">
        <v>1425</v>
      </c>
      <c r="F506" s="32">
        <v>1931</v>
      </c>
      <c r="G506" s="33" t="s">
        <v>2061</v>
      </c>
      <c r="H506" s="32">
        <v>8</v>
      </c>
      <c r="I506" s="13">
        <v>83</v>
      </c>
      <c r="J506">
        <f t="shared" si="16"/>
        <v>83</v>
      </c>
      <c r="K506" s="53">
        <f t="shared" si="17"/>
        <v>1848</v>
      </c>
      <c r="L506" t="s">
        <v>1963</v>
      </c>
      <c r="M506" t="s">
        <v>183</v>
      </c>
      <c r="N506" t="s">
        <v>183</v>
      </c>
      <c r="O506" t="s">
        <v>183</v>
      </c>
      <c r="P506" s="52" t="s">
        <v>1301</v>
      </c>
    </row>
    <row r="507" spans="1:16" x14ac:dyDescent="0.2">
      <c r="A507">
        <v>548</v>
      </c>
      <c r="B507" t="s">
        <v>100</v>
      </c>
      <c r="C507" t="s">
        <v>1511</v>
      </c>
      <c r="D507" t="s">
        <v>2327</v>
      </c>
      <c r="E507" t="s">
        <v>445</v>
      </c>
      <c r="F507" s="32">
        <v>1931</v>
      </c>
      <c r="G507" s="33" t="s">
        <v>2053</v>
      </c>
      <c r="H507" s="32">
        <v>10</v>
      </c>
      <c r="I507" s="13">
        <v>45</v>
      </c>
      <c r="J507">
        <f t="shared" si="16"/>
        <v>45</v>
      </c>
      <c r="K507" s="53">
        <f t="shared" si="17"/>
        <v>1886</v>
      </c>
      <c r="L507" t="s">
        <v>1963</v>
      </c>
      <c r="M507" t="s">
        <v>183</v>
      </c>
      <c r="N507" t="s">
        <v>183</v>
      </c>
      <c r="O507" t="s">
        <v>183</v>
      </c>
      <c r="P507" s="52" t="s">
        <v>1301</v>
      </c>
    </row>
    <row r="508" spans="1:16" x14ac:dyDescent="0.2">
      <c r="A508">
        <v>549</v>
      </c>
      <c r="B508" t="s">
        <v>64</v>
      </c>
      <c r="C508" t="s">
        <v>439</v>
      </c>
      <c r="D508" t="s">
        <v>2328</v>
      </c>
      <c r="E508" t="s">
        <v>2329</v>
      </c>
      <c r="F508" s="32">
        <v>1932</v>
      </c>
      <c r="G508" s="33" t="s">
        <v>2072</v>
      </c>
      <c r="H508" s="32">
        <v>19</v>
      </c>
      <c r="I508" s="13">
        <v>84</v>
      </c>
      <c r="J508">
        <f t="shared" si="16"/>
        <v>84</v>
      </c>
      <c r="K508" s="53">
        <f t="shared" si="17"/>
        <v>1848</v>
      </c>
      <c r="L508" s="4" t="s">
        <v>2925</v>
      </c>
      <c r="M508" t="s">
        <v>183</v>
      </c>
      <c r="N508" t="s">
        <v>183</v>
      </c>
      <c r="O508" t="s">
        <v>183</v>
      </c>
      <c r="P508" s="52" t="s">
        <v>1301</v>
      </c>
    </row>
    <row r="509" spans="1:16" x14ac:dyDescent="0.2">
      <c r="A509">
        <v>550</v>
      </c>
      <c r="B509" t="s">
        <v>271</v>
      </c>
      <c r="C509" t="s">
        <v>399</v>
      </c>
      <c r="D509" t="s">
        <v>1301</v>
      </c>
      <c r="E509" t="s">
        <v>1425</v>
      </c>
      <c r="F509" s="32">
        <v>1932</v>
      </c>
      <c r="G509" s="33" t="s">
        <v>2050</v>
      </c>
      <c r="H509" s="32">
        <v>9</v>
      </c>
      <c r="I509" s="13">
        <v>47</v>
      </c>
      <c r="J509">
        <f t="shared" si="16"/>
        <v>47</v>
      </c>
      <c r="K509" s="53">
        <f t="shared" si="17"/>
        <v>1885</v>
      </c>
      <c r="L509" t="s">
        <v>2330</v>
      </c>
      <c r="M509" t="s">
        <v>183</v>
      </c>
      <c r="N509" t="s">
        <v>183</v>
      </c>
      <c r="O509" t="s">
        <v>183</v>
      </c>
      <c r="P509" s="52" t="s">
        <v>1301</v>
      </c>
    </row>
    <row r="510" spans="1:16" x14ac:dyDescent="0.2">
      <c r="A510">
        <v>551</v>
      </c>
      <c r="B510" t="s">
        <v>286</v>
      </c>
      <c r="C510" t="s">
        <v>2875</v>
      </c>
      <c r="D510" t="s">
        <v>1301</v>
      </c>
      <c r="E510" t="s">
        <v>2253</v>
      </c>
      <c r="F510" s="32">
        <v>1932</v>
      </c>
      <c r="G510" s="33" t="s">
        <v>2050</v>
      </c>
      <c r="H510" s="32">
        <v>30</v>
      </c>
      <c r="I510" s="13">
        <v>76</v>
      </c>
      <c r="J510">
        <f t="shared" si="16"/>
        <v>76</v>
      </c>
      <c r="K510" s="53">
        <f t="shared" si="17"/>
        <v>1856</v>
      </c>
      <c r="L510" t="s">
        <v>2331</v>
      </c>
      <c r="M510" t="s">
        <v>183</v>
      </c>
      <c r="N510" t="s">
        <v>183</v>
      </c>
      <c r="O510" t="s">
        <v>183</v>
      </c>
      <c r="P510" s="52" t="s">
        <v>1301</v>
      </c>
    </row>
    <row r="511" spans="1:16" x14ac:dyDescent="0.2">
      <c r="A511">
        <v>552</v>
      </c>
      <c r="B511" t="s">
        <v>277</v>
      </c>
      <c r="C511" t="s">
        <v>406</v>
      </c>
      <c r="D511" t="s">
        <v>1301</v>
      </c>
      <c r="E511" t="s">
        <v>1425</v>
      </c>
      <c r="F511" s="32">
        <v>1932</v>
      </c>
      <c r="G511" s="33" t="s">
        <v>1076</v>
      </c>
      <c r="H511" s="32">
        <v>30</v>
      </c>
      <c r="I511" s="13" t="s">
        <v>2332</v>
      </c>
      <c r="J511">
        <f>12/365</f>
        <v>3.287671232876712E-2</v>
      </c>
      <c r="K511" s="53">
        <f t="shared" si="17"/>
        <v>1932</v>
      </c>
      <c r="L511" t="s">
        <v>2333</v>
      </c>
      <c r="M511" t="s">
        <v>183</v>
      </c>
      <c r="N511" t="s">
        <v>183</v>
      </c>
      <c r="O511" t="s">
        <v>183</v>
      </c>
      <c r="P511" s="52" t="s">
        <v>1301</v>
      </c>
    </row>
    <row r="512" spans="1:16" x14ac:dyDescent="0.2">
      <c r="A512">
        <v>553</v>
      </c>
      <c r="B512" t="s">
        <v>216</v>
      </c>
      <c r="C512" t="s">
        <v>2334</v>
      </c>
      <c r="D512" t="s">
        <v>1301</v>
      </c>
      <c r="E512" t="s">
        <v>1425</v>
      </c>
      <c r="F512" s="32">
        <v>1932</v>
      </c>
      <c r="G512" s="33" t="s">
        <v>2103</v>
      </c>
      <c r="H512" s="32">
        <v>6</v>
      </c>
      <c r="I512" s="13">
        <v>71</v>
      </c>
      <c r="J512">
        <f t="shared" si="16"/>
        <v>71</v>
      </c>
      <c r="K512" s="53">
        <f t="shared" si="17"/>
        <v>1861</v>
      </c>
      <c r="L512" t="s">
        <v>2333</v>
      </c>
      <c r="M512" t="s">
        <v>183</v>
      </c>
      <c r="N512" t="s">
        <v>183</v>
      </c>
      <c r="O512" t="s">
        <v>183</v>
      </c>
      <c r="P512" s="52" t="s">
        <v>1301</v>
      </c>
    </row>
    <row r="513" spans="1:16" x14ac:dyDescent="0.2">
      <c r="A513">
        <v>554</v>
      </c>
      <c r="B513" t="s">
        <v>2877</v>
      </c>
      <c r="C513" t="s">
        <v>2876</v>
      </c>
      <c r="D513" t="s">
        <v>1301</v>
      </c>
      <c r="E513" t="s">
        <v>445</v>
      </c>
      <c r="F513" s="32">
        <v>1933</v>
      </c>
      <c r="G513" s="33" t="s">
        <v>1987</v>
      </c>
      <c r="H513" s="32">
        <v>12</v>
      </c>
      <c r="I513" s="13">
        <v>72</v>
      </c>
      <c r="J513">
        <f t="shared" si="16"/>
        <v>72</v>
      </c>
      <c r="K513" s="53">
        <f t="shared" si="17"/>
        <v>1861</v>
      </c>
      <c r="L513" t="s">
        <v>2333</v>
      </c>
      <c r="M513" t="s">
        <v>183</v>
      </c>
      <c r="N513" t="s">
        <v>183</v>
      </c>
      <c r="O513" t="s">
        <v>183</v>
      </c>
      <c r="P513" s="52" t="s">
        <v>2878</v>
      </c>
    </row>
    <row r="514" spans="1:16" x14ac:dyDescent="0.2">
      <c r="A514">
        <v>555</v>
      </c>
      <c r="B514" t="s">
        <v>2335</v>
      </c>
      <c r="C514" t="s">
        <v>2336</v>
      </c>
      <c r="D514" t="s">
        <v>1301</v>
      </c>
      <c r="E514" t="s">
        <v>1425</v>
      </c>
      <c r="F514" s="32">
        <v>1933</v>
      </c>
      <c r="G514" s="33" t="s">
        <v>2052</v>
      </c>
      <c r="H514" s="32">
        <v>3</v>
      </c>
      <c r="I514" s="13">
        <v>67</v>
      </c>
      <c r="J514">
        <f t="shared" si="16"/>
        <v>67</v>
      </c>
      <c r="K514" s="53">
        <f t="shared" si="17"/>
        <v>1866</v>
      </c>
      <c r="L514" t="s">
        <v>2333</v>
      </c>
      <c r="M514" t="s">
        <v>183</v>
      </c>
      <c r="N514" t="s">
        <v>183</v>
      </c>
      <c r="O514" t="s">
        <v>183</v>
      </c>
      <c r="P514" s="52" t="s">
        <v>1301</v>
      </c>
    </row>
    <row r="515" spans="1:16" x14ac:dyDescent="0.2">
      <c r="A515">
        <v>556</v>
      </c>
      <c r="B515" t="s">
        <v>328</v>
      </c>
      <c r="C515" t="s">
        <v>2337</v>
      </c>
      <c r="D515" t="s">
        <v>1301</v>
      </c>
      <c r="E515" t="s">
        <v>2164</v>
      </c>
      <c r="F515" s="32">
        <v>1934</v>
      </c>
      <c r="G515" s="33" t="s">
        <v>2072</v>
      </c>
      <c r="H515" s="32">
        <v>15</v>
      </c>
      <c r="I515" s="13">
        <v>58</v>
      </c>
      <c r="J515">
        <f t="shared" ref="J515:J578" si="18">I515</f>
        <v>58</v>
      </c>
      <c r="K515" s="53">
        <f t="shared" si="17"/>
        <v>1876</v>
      </c>
      <c r="L515" s="4" t="s">
        <v>2924</v>
      </c>
      <c r="M515" t="s">
        <v>183</v>
      </c>
      <c r="N515" t="s">
        <v>183</v>
      </c>
      <c r="O515" t="s">
        <v>183</v>
      </c>
      <c r="P515" s="52" t="s">
        <v>1301</v>
      </c>
    </row>
    <row r="516" spans="1:16" x14ac:dyDescent="0.2">
      <c r="A516">
        <v>557</v>
      </c>
      <c r="B516" t="s">
        <v>2022</v>
      </c>
      <c r="C516" t="s">
        <v>399</v>
      </c>
      <c r="D516" t="s">
        <v>2338</v>
      </c>
      <c r="E516" t="s">
        <v>2339</v>
      </c>
      <c r="F516" s="32">
        <v>1934</v>
      </c>
      <c r="G516" s="33" t="s">
        <v>2050</v>
      </c>
      <c r="H516" s="32">
        <v>3</v>
      </c>
      <c r="I516" s="13">
        <v>85</v>
      </c>
      <c r="J516">
        <f t="shared" si="18"/>
        <v>85</v>
      </c>
      <c r="K516" s="53">
        <f t="shared" si="17"/>
        <v>1849</v>
      </c>
      <c r="L516" t="s">
        <v>2333</v>
      </c>
      <c r="M516" t="s">
        <v>183</v>
      </c>
      <c r="N516" t="s">
        <v>183</v>
      </c>
      <c r="O516" t="s">
        <v>183</v>
      </c>
      <c r="P516" s="52" t="s">
        <v>2947</v>
      </c>
    </row>
    <row r="517" spans="1:16" x14ac:dyDescent="0.2">
      <c r="A517">
        <v>558</v>
      </c>
      <c r="B517" t="s">
        <v>156</v>
      </c>
      <c r="C517" t="s">
        <v>1491</v>
      </c>
      <c r="D517" t="s">
        <v>1301</v>
      </c>
      <c r="E517" t="s">
        <v>1425</v>
      </c>
      <c r="F517" s="32">
        <v>1934</v>
      </c>
      <c r="G517" s="33" t="s">
        <v>2050</v>
      </c>
      <c r="H517" s="32">
        <v>9</v>
      </c>
      <c r="I517" s="13">
        <v>66</v>
      </c>
      <c r="J517">
        <f t="shared" si="18"/>
        <v>66</v>
      </c>
      <c r="K517" s="53">
        <f t="shared" si="17"/>
        <v>1868</v>
      </c>
      <c r="L517" t="s">
        <v>2333</v>
      </c>
      <c r="M517" t="s">
        <v>183</v>
      </c>
      <c r="N517" t="s">
        <v>183</v>
      </c>
      <c r="O517" t="s">
        <v>183</v>
      </c>
      <c r="P517" s="52" t="s">
        <v>1301</v>
      </c>
    </row>
    <row r="518" spans="1:16" x14ac:dyDescent="0.2">
      <c r="A518">
        <v>559</v>
      </c>
      <c r="B518" t="s">
        <v>43</v>
      </c>
      <c r="C518" t="s">
        <v>123</v>
      </c>
      <c r="D518" t="s">
        <v>1301</v>
      </c>
      <c r="E518" t="s">
        <v>1425</v>
      </c>
      <c r="F518" s="32">
        <v>1934</v>
      </c>
      <c r="G518" s="33" t="s">
        <v>2050</v>
      </c>
      <c r="H518" s="32">
        <v>23</v>
      </c>
      <c r="I518" s="13">
        <v>80</v>
      </c>
      <c r="J518">
        <f t="shared" si="18"/>
        <v>80</v>
      </c>
      <c r="K518" s="53">
        <f t="shared" si="17"/>
        <v>1854</v>
      </c>
      <c r="L518" t="s">
        <v>2333</v>
      </c>
      <c r="M518" t="s">
        <v>183</v>
      </c>
      <c r="N518" t="s">
        <v>183</v>
      </c>
      <c r="O518" t="s">
        <v>183</v>
      </c>
      <c r="P518" s="52" t="s">
        <v>1301</v>
      </c>
    </row>
    <row r="519" spans="1:16" x14ac:dyDescent="0.2">
      <c r="A519">
        <v>560</v>
      </c>
      <c r="B519" t="s">
        <v>1373</v>
      </c>
      <c r="C519" t="s">
        <v>2340</v>
      </c>
      <c r="D519" t="s">
        <v>1301</v>
      </c>
      <c r="E519" t="s">
        <v>1425</v>
      </c>
      <c r="F519" s="32">
        <v>1934</v>
      </c>
      <c r="G519" s="33" t="s">
        <v>2052</v>
      </c>
      <c r="H519" s="32">
        <v>22</v>
      </c>
      <c r="I519" s="13">
        <v>64</v>
      </c>
      <c r="J519">
        <f t="shared" si="18"/>
        <v>64</v>
      </c>
      <c r="K519" s="53">
        <f t="shared" si="17"/>
        <v>1870</v>
      </c>
      <c r="L519" t="s">
        <v>2333</v>
      </c>
      <c r="M519" t="s">
        <v>183</v>
      </c>
      <c r="N519" t="s">
        <v>183</v>
      </c>
      <c r="O519" t="s">
        <v>183</v>
      </c>
      <c r="P519" s="52" t="s">
        <v>1301</v>
      </c>
    </row>
    <row r="520" spans="1:16" x14ac:dyDescent="0.2">
      <c r="A520">
        <v>561</v>
      </c>
      <c r="B520" t="s">
        <v>81</v>
      </c>
      <c r="C520" t="s">
        <v>1981</v>
      </c>
      <c r="D520" t="s">
        <v>1301</v>
      </c>
      <c r="E520" t="s">
        <v>1425</v>
      </c>
      <c r="F520" s="32">
        <v>1935</v>
      </c>
      <c r="G520" s="33" t="s">
        <v>2072</v>
      </c>
      <c r="H520" s="32">
        <v>31</v>
      </c>
      <c r="I520" s="13">
        <v>67</v>
      </c>
      <c r="J520">
        <f t="shared" si="18"/>
        <v>67</v>
      </c>
      <c r="K520" s="53">
        <f t="shared" si="17"/>
        <v>1868</v>
      </c>
      <c r="L520" t="s">
        <v>2333</v>
      </c>
      <c r="M520" t="s">
        <v>183</v>
      </c>
      <c r="N520" t="s">
        <v>183</v>
      </c>
      <c r="O520" t="s">
        <v>183</v>
      </c>
      <c r="P520" s="52" t="s">
        <v>1301</v>
      </c>
    </row>
    <row r="521" spans="1:16" x14ac:dyDescent="0.2">
      <c r="A521">
        <v>562</v>
      </c>
      <c r="B521" t="s">
        <v>66</v>
      </c>
      <c r="C521" t="s">
        <v>192</v>
      </c>
      <c r="D521" t="s">
        <v>2341</v>
      </c>
      <c r="E521" t="s">
        <v>2135</v>
      </c>
      <c r="F521" s="32">
        <v>1935</v>
      </c>
      <c r="G521" s="33" t="s">
        <v>1076</v>
      </c>
      <c r="H521" s="32">
        <v>17</v>
      </c>
      <c r="I521" s="13">
        <v>65</v>
      </c>
      <c r="J521">
        <f t="shared" si="18"/>
        <v>65</v>
      </c>
      <c r="K521" s="53">
        <f t="shared" si="17"/>
        <v>1870</v>
      </c>
      <c r="L521" t="s">
        <v>2333</v>
      </c>
      <c r="M521" t="s">
        <v>183</v>
      </c>
      <c r="N521" t="s">
        <v>183</v>
      </c>
      <c r="O521" t="s">
        <v>183</v>
      </c>
      <c r="P521" s="52" t="s">
        <v>1301</v>
      </c>
    </row>
    <row r="522" spans="1:16" x14ac:dyDescent="0.2">
      <c r="A522">
        <v>563</v>
      </c>
      <c r="B522" t="s">
        <v>531</v>
      </c>
      <c r="C522" t="s">
        <v>406</v>
      </c>
      <c r="D522" t="s">
        <v>1301</v>
      </c>
      <c r="E522" t="s">
        <v>1425</v>
      </c>
      <c r="F522" s="32">
        <v>1935</v>
      </c>
      <c r="G522" s="33" t="s">
        <v>2071</v>
      </c>
      <c r="H522" s="32">
        <v>24</v>
      </c>
      <c r="I522" s="13">
        <v>73</v>
      </c>
      <c r="J522">
        <f t="shared" si="18"/>
        <v>73</v>
      </c>
      <c r="K522" s="53">
        <f t="shared" si="17"/>
        <v>1862</v>
      </c>
      <c r="L522" t="s">
        <v>2333</v>
      </c>
      <c r="M522" t="s">
        <v>183</v>
      </c>
      <c r="N522" t="s">
        <v>183</v>
      </c>
      <c r="O522" t="s">
        <v>183</v>
      </c>
      <c r="P522" s="52" t="s">
        <v>1301</v>
      </c>
    </row>
    <row r="523" spans="1:16" x14ac:dyDescent="0.2">
      <c r="A523">
        <v>564</v>
      </c>
      <c r="B523" t="s">
        <v>271</v>
      </c>
      <c r="C523" t="s">
        <v>44</v>
      </c>
      <c r="D523" t="s">
        <v>1301</v>
      </c>
      <c r="E523" t="s">
        <v>1425</v>
      </c>
      <c r="F523" s="32">
        <v>1936</v>
      </c>
      <c r="G523" s="33" t="s">
        <v>2047</v>
      </c>
      <c r="H523" s="32">
        <v>7</v>
      </c>
      <c r="I523" s="13">
        <v>54</v>
      </c>
      <c r="J523">
        <f t="shared" si="18"/>
        <v>54</v>
      </c>
      <c r="K523" s="53">
        <f t="shared" si="17"/>
        <v>1882</v>
      </c>
      <c r="L523" t="s">
        <v>2333</v>
      </c>
      <c r="M523" t="s">
        <v>183</v>
      </c>
      <c r="N523" t="s">
        <v>183</v>
      </c>
      <c r="O523" t="s">
        <v>183</v>
      </c>
      <c r="P523" s="52" t="s">
        <v>1301</v>
      </c>
    </row>
    <row r="524" spans="1:16" x14ac:dyDescent="0.2">
      <c r="A524">
        <v>565</v>
      </c>
      <c r="B524" t="s">
        <v>286</v>
      </c>
      <c r="C524" t="s">
        <v>1947</v>
      </c>
      <c r="D524" t="s">
        <v>1301</v>
      </c>
      <c r="E524" t="s">
        <v>2253</v>
      </c>
      <c r="F524" s="32">
        <v>1936</v>
      </c>
      <c r="G524" s="33" t="s">
        <v>2054</v>
      </c>
      <c r="H524" s="32">
        <v>2</v>
      </c>
      <c r="I524" s="13">
        <v>56</v>
      </c>
      <c r="J524">
        <f t="shared" si="18"/>
        <v>56</v>
      </c>
      <c r="K524" s="53">
        <f t="shared" si="17"/>
        <v>1880</v>
      </c>
      <c r="L524" s="4" t="s">
        <v>2342</v>
      </c>
      <c r="M524" t="s">
        <v>183</v>
      </c>
      <c r="N524" t="s">
        <v>183</v>
      </c>
      <c r="O524" t="s">
        <v>183</v>
      </c>
      <c r="P524" s="52" t="s">
        <v>1301</v>
      </c>
    </row>
    <row r="525" spans="1:16" x14ac:dyDescent="0.2">
      <c r="A525">
        <v>566</v>
      </c>
      <c r="B525" t="s">
        <v>85</v>
      </c>
      <c r="C525" t="s">
        <v>430</v>
      </c>
      <c r="D525" t="s">
        <v>1301</v>
      </c>
      <c r="E525" t="s">
        <v>1425</v>
      </c>
      <c r="F525" s="32">
        <v>1936</v>
      </c>
      <c r="G525" s="33" t="s">
        <v>2054</v>
      </c>
      <c r="H525" s="32">
        <v>17</v>
      </c>
      <c r="I525" s="13" t="s">
        <v>3271</v>
      </c>
      <c r="J525" s="23" t="str">
        <f t="shared" si="18"/>
        <v>81</v>
      </c>
      <c r="K525" s="53">
        <f t="shared" si="17"/>
        <v>1855</v>
      </c>
      <c r="L525" t="s">
        <v>2333</v>
      </c>
      <c r="M525" t="s">
        <v>183</v>
      </c>
      <c r="N525" t="s">
        <v>183</v>
      </c>
      <c r="O525" t="s">
        <v>183</v>
      </c>
      <c r="P525" s="52" t="s">
        <v>1301</v>
      </c>
    </row>
    <row r="526" spans="1:16" x14ac:dyDescent="0.2">
      <c r="A526">
        <v>567</v>
      </c>
      <c r="B526" t="s">
        <v>156</v>
      </c>
      <c r="C526" t="s">
        <v>2343</v>
      </c>
      <c r="D526" t="s">
        <v>1301</v>
      </c>
      <c r="E526" t="s">
        <v>1425</v>
      </c>
      <c r="F526" s="32">
        <v>1936</v>
      </c>
      <c r="G526" s="33" t="s">
        <v>2061</v>
      </c>
      <c r="H526" s="32">
        <v>20</v>
      </c>
      <c r="I526" s="13">
        <v>79</v>
      </c>
      <c r="J526">
        <f t="shared" si="18"/>
        <v>79</v>
      </c>
      <c r="K526" s="53">
        <f t="shared" si="17"/>
        <v>1857</v>
      </c>
      <c r="L526" t="s">
        <v>2333</v>
      </c>
      <c r="M526" t="s">
        <v>183</v>
      </c>
      <c r="N526" t="s">
        <v>183</v>
      </c>
      <c r="O526" t="s">
        <v>183</v>
      </c>
      <c r="P526" s="52" t="s">
        <v>1301</v>
      </c>
    </row>
    <row r="527" spans="1:16" x14ac:dyDescent="0.2">
      <c r="A527">
        <v>568</v>
      </c>
      <c r="B527" t="s">
        <v>81</v>
      </c>
      <c r="C527" t="s">
        <v>864</v>
      </c>
      <c r="D527" t="s">
        <v>1301</v>
      </c>
      <c r="E527" t="s">
        <v>1425</v>
      </c>
      <c r="F527" s="32">
        <v>1937</v>
      </c>
      <c r="G527" s="33" t="s">
        <v>2054</v>
      </c>
      <c r="H527" s="32">
        <v>12</v>
      </c>
      <c r="I527" s="13">
        <v>88</v>
      </c>
      <c r="J527">
        <f t="shared" si="18"/>
        <v>88</v>
      </c>
      <c r="K527" s="53">
        <f t="shared" si="17"/>
        <v>1849</v>
      </c>
      <c r="L527" t="s">
        <v>2333</v>
      </c>
      <c r="M527" t="s">
        <v>183</v>
      </c>
      <c r="N527" t="s">
        <v>183</v>
      </c>
      <c r="O527" t="s">
        <v>183</v>
      </c>
      <c r="P527" s="52" t="s">
        <v>1301</v>
      </c>
    </row>
    <row r="528" spans="1:16" x14ac:dyDescent="0.2">
      <c r="A528">
        <v>569</v>
      </c>
      <c r="B528" t="s">
        <v>2316</v>
      </c>
      <c r="C528" t="s">
        <v>2206</v>
      </c>
      <c r="D528" t="s">
        <v>2344</v>
      </c>
      <c r="E528" t="s">
        <v>2345</v>
      </c>
      <c r="F528" s="32">
        <v>1937</v>
      </c>
      <c r="G528" s="33" t="s">
        <v>1987</v>
      </c>
      <c r="H528" s="32">
        <v>8</v>
      </c>
      <c r="I528" s="13">
        <v>88</v>
      </c>
      <c r="J528">
        <f t="shared" si="18"/>
        <v>88</v>
      </c>
      <c r="K528" s="53">
        <f t="shared" si="17"/>
        <v>1849</v>
      </c>
      <c r="L528" t="s">
        <v>2333</v>
      </c>
      <c r="M528" t="s">
        <v>183</v>
      </c>
      <c r="N528" t="s">
        <v>183</v>
      </c>
      <c r="O528" t="s">
        <v>183</v>
      </c>
      <c r="P528" s="52" t="s">
        <v>1301</v>
      </c>
    </row>
    <row r="529" spans="1:16" x14ac:dyDescent="0.2">
      <c r="A529">
        <v>570</v>
      </c>
      <c r="B529" t="s">
        <v>592</v>
      </c>
      <c r="C529" t="s">
        <v>406</v>
      </c>
      <c r="D529" t="s">
        <v>2346</v>
      </c>
      <c r="E529" t="s">
        <v>2135</v>
      </c>
      <c r="F529" s="32">
        <v>1937</v>
      </c>
      <c r="G529" s="33" t="s">
        <v>2061</v>
      </c>
      <c r="H529" s="32">
        <v>30</v>
      </c>
      <c r="I529" s="13">
        <v>69</v>
      </c>
      <c r="J529">
        <f t="shared" si="18"/>
        <v>69</v>
      </c>
      <c r="K529" s="53">
        <f t="shared" si="17"/>
        <v>1868</v>
      </c>
      <c r="L529" t="s">
        <v>2333</v>
      </c>
      <c r="M529" t="s">
        <v>183</v>
      </c>
      <c r="N529" t="s">
        <v>183</v>
      </c>
      <c r="O529" t="s">
        <v>183</v>
      </c>
      <c r="P529" s="52" t="s">
        <v>1301</v>
      </c>
    </row>
    <row r="530" spans="1:16" x14ac:dyDescent="0.2">
      <c r="A530">
        <v>571</v>
      </c>
      <c r="B530" t="s">
        <v>45</v>
      </c>
      <c r="C530" t="s">
        <v>1020</v>
      </c>
      <c r="D530" s="4" t="s">
        <v>2347</v>
      </c>
      <c r="E530" t="s">
        <v>445</v>
      </c>
      <c r="F530" s="32">
        <v>1937</v>
      </c>
      <c r="G530" s="33" t="s">
        <v>2058</v>
      </c>
      <c r="H530" s="32">
        <v>16</v>
      </c>
      <c r="I530" s="13">
        <v>66</v>
      </c>
      <c r="J530">
        <f t="shared" si="18"/>
        <v>66</v>
      </c>
      <c r="K530" s="53">
        <f t="shared" si="17"/>
        <v>1871</v>
      </c>
      <c r="L530" t="s">
        <v>2348</v>
      </c>
      <c r="M530" t="s">
        <v>183</v>
      </c>
      <c r="N530" t="s">
        <v>183</v>
      </c>
      <c r="O530" t="s">
        <v>183</v>
      </c>
      <c r="P530" s="52" t="s">
        <v>1301</v>
      </c>
    </row>
    <row r="531" spans="1:16" x14ac:dyDescent="0.2">
      <c r="A531">
        <v>572</v>
      </c>
      <c r="B531" t="s">
        <v>2316</v>
      </c>
      <c r="C531" t="s">
        <v>888</v>
      </c>
      <c r="D531" t="s">
        <v>2349</v>
      </c>
      <c r="E531" t="s">
        <v>2350</v>
      </c>
      <c r="F531" s="32">
        <v>1938</v>
      </c>
      <c r="G531" s="33" t="s">
        <v>2047</v>
      </c>
      <c r="H531" s="32">
        <v>18</v>
      </c>
      <c r="I531" s="13">
        <v>83</v>
      </c>
      <c r="J531">
        <f t="shared" si="18"/>
        <v>83</v>
      </c>
      <c r="K531" s="53">
        <f t="shared" ref="K531:K594" si="19">YEAR(DATEVALUE(H531&amp;" "&amp;G531&amp;" "&amp;F531+200)-IF(J531&lt;1,J531*365,DATE(1900+J531,1,1)))-200</f>
        <v>1855</v>
      </c>
      <c r="L531" t="s">
        <v>2351</v>
      </c>
      <c r="M531" t="s">
        <v>183</v>
      </c>
      <c r="N531" t="s">
        <v>183</v>
      </c>
      <c r="O531" t="s">
        <v>183</v>
      </c>
      <c r="P531" s="52" t="s">
        <v>1301</v>
      </c>
    </row>
    <row r="532" spans="1:16" x14ac:dyDescent="0.2">
      <c r="A532">
        <v>573</v>
      </c>
      <c r="B532" t="s">
        <v>1441</v>
      </c>
      <c r="C532" t="s">
        <v>635</v>
      </c>
      <c r="D532" t="s">
        <v>2352</v>
      </c>
      <c r="E532" t="s">
        <v>2164</v>
      </c>
      <c r="F532" s="32">
        <v>1938</v>
      </c>
      <c r="G532" s="33" t="s">
        <v>2054</v>
      </c>
      <c r="H532" s="32">
        <v>3</v>
      </c>
      <c r="I532" s="13">
        <v>60</v>
      </c>
      <c r="J532">
        <f t="shared" si="18"/>
        <v>60</v>
      </c>
      <c r="K532" s="53">
        <f t="shared" si="19"/>
        <v>1878</v>
      </c>
      <c r="L532" s="4" t="s">
        <v>2353</v>
      </c>
      <c r="M532" t="s">
        <v>183</v>
      </c>
      <c r="N532" t="s">
        <v>183</v>
      </c>
      <c r="O532" t="s">
        <v>183</v>
      </c>
      <c r="P532" s="52" t="s">
        <v>1301</v>
      </c>
    </row>
    <row r="533" spans="1:16" x14ac:dyDescent="0.2">
      <c r="A533">
        <v>574</v>
      </c>
      <c r="B533" t="s">
        <v>328</v>
      </c>
      <c r="C533" t="s">
        <v>65</v>
      </c>
      <c r="D533" t="s">
        <v>1301</v>
      </c>
      <c r="E533" t="s">
        <v>1425</v>
      </c>
      <c r="F533" s="32">
        <v>1938</v>
      </c>
      <c r="G533" s="33" t="s">
        <v>2054</v>
      </c>
      <c r="H533" s="32">
        <v>14</v>
      </c>
      <c r="I533" s="13">
        <v>69</v>
      </c>
      <c r="J533">
        <f t="shared" si="18"/>
        <v>69</v>
      </c>
      <c r="K533" s="53">
        <f t="shared" si="19"/>
        <v>1869</v>
      </c>
      <c r="L533" s="4" t="s">
        <v>2354</v>
      </c>
      <c r="M533" t="s">
        <v>183</v>
      </c>
      <c r="N533" t="s">
        <v>183</v>
      </c>
      <c r="O533" t="s">
        <v>183</v>
      </c>
      <c r="P533" s="52" t="s">
        <v>1301</v>
      </c>
    </row>
    <row r="534" spans="1:16" x14ac:dyDescent="0.2">
      <c r="A534">
        <v>575</v>
      </c>
      <c r="B534" t="s">
        <v>216</v>
      </c>
      <c r="C534" t="s">
        <v>2355</v>
      </c>
      <c r="D534" t="s">
        <v>1301</v>
      </c>
      <c r="E534" t="s">
        <v>1425</v>
      </c>
      <c r="F534" s="32">
        <v>1938</v>
      </c>
      <c r="G534" s="33" t="s">
        <v>2054</v>
      </c>
      <c r="H534" s="32">
        <v>17</v>
      </c>
      <c r="I534" s="13">
        <v>75</v>
      </c>
      <c r="J534">
        <f t="shared" si="18"/>
        <v>75</v>
      </c>
      <c r="K534" s="53">
        <f t="shared" si="19"/>
        <v>1863</v>
      </c>
      <c r="L534" t="s">
        <v>2356</v>
      </c>
      <c r="M534" t="s">
        <v>183</v>
      </c>
      <c r="N534" t="s">
        <v>183</v>
      </c>
      <c r="O534" t="s">
        <v>183</v>
      </c>
      <c r="P534" s="62" t="s">
        <v>2913</v>
      </c>
    </row>
    <row r="535" spans="1:16" x14ac:dyDescent="0.2">
      <c r="A535">
        <v>576</v>
      </c>
      <c r="B535" t="s">
        <v>156</v>
      </c>
      <c r="C535" t="s">
        <v>2357</v>
      </c>
      <c r="D535" t="s">
        <v>1301</v>
      </c>
      <c r="E535" t="s">
        <v>781</v>
      </c>
      <c r="F535" s="32">
        <v>1938</v>
      </c>
      <c r="G535" s="33" t="s">
        <v>2052</v>
      </c>
      <c r="H535" s="32">
        <v>13</v>
      </c>
      <c r="I535" s="13">
        <v>68</v>
      </c>
      <c r="J535">
        <f t="shared" si="18"/>
        <v>68</v>
      </c>
      <c r="K535" s="53">
        <f t="shared" si="19"/>
        <v>1870</v>
      </c>
      <c r="L535" s="4" t="s">
        <v>2358</v>
      </c>
      <c r="M535" t="s">
        <v>183</v>
      </c>
      <c r="N535" t="s">
        <v>183</v>
      </c>
      <c r="O535" t="s">
        <v>183</v>
      </c>
      <c r="P535" s="62" t="s">
        <v>2913</v>
      </c>
    </row>
    <row r="536" spans="1:16" x14ac:dyDescent="0.2">
      <c r="A536">
        <v>577</v>
      </c>
      <c r="B536" t="s">
        <v>1069</v>
      </c>
      <c r="C536" t="s">
        <v>2359</v>
      </c>
      <c r="D536" t="s">
        <v>1301</v>
      </c>
      <c r="E536" t="s">
        <v>1425</v>
      </c>
      <c r="F536" s="32">
        <v>1938</v>
      </c>
      <c r="G536" s="33" t="s">
        <v>2103</v>
      </c>
      <c r="H536" s="32">
        <v>17</v>
      </c>
      <c r="I536" s="13">
        <v>21</v>
      </c>
      <c r="J536">
        <f t="shared" si="18"/>
        <v>21</v>
      </c>
      <c r="K536" s="53">
        <f t="shared" si="19"/>
        <v>1917</v>
      </c>
      <c r="L536" s="4" t="s">
        <v>1972</v>
      </c>
      <c r="M536" t="s">
        <v>183</v>
      </c>
      <c r="N536" t="s">
        <v>183</v>
      </c>
      <c r="O536" t="s">
        <v>183</v>
      </c>
      <c r="P536" s="52" t="s">
        <v>1301</v>
      </c>
    </row>
    <row r="537" spans="1:16" x14ac:dyDescent="0.2">
      <c r="A537">
        <v>578</v>
      </c>
      <c r="B537" t="s">
        <v>1968</v>
      </c>
      <c r="C537" t="s">
        <v>65</v>
      </c>
      <c r="D537" t="s">
        <v>1301</v>
      </c>
      <c r="E537" t="s">
        <v>1425</v>
      </c>
      <c r="F537" s="32">
        <v>1938</v>
      </c>
      <c r="G537" s="33" t="s">
        <v>2058</v>
      </c>
      <c r="H537" s="32">
        <v>20</v>
      </c>
      <c r="I537" s="13">
        <v>81</v>
      </c>
      <c r="J537">
        <f t="shared" si="18"/>
        <v>81</v>
      </c>
      <c r="K537" s="53">
        <f t="shared" si="19"/>
        <v>1857</v>
      </c>
      <c r="L537" s="4" t="s">
        <v>1972</v>
      </c>
      <c r="M537" t="s">
        <v>183</v>
      </c>
      <c r="N537" t="s">
        <v>183</v>
      </c>
      <c r="O537" t="s">
        <v>183</v>
      </c>
      <c r="P537" s="52" t="s">
        <v>1301</v>
      </c>
    </row>
    <row r="538" spans="1:16" x14ac:dyDescent="0.2">
      <c r="A538">
        <v>579</v>
      </c>
      <c r="B538" t="s">
        <v>286</v>
      </c>
      <c r="C538" t="s">
        <v>552</v>
      </c>
      <c r="D538" t="s">
        <v>1301</v>
      </c>
      <c r="E538" t="s">
        <v>1425</v>
      </c>
      <c r="F538" s="32">
        <v>1939</v>
      </c>
      <c r="G538" s="33" t="s">
        <v>2072</v>
      </c>
      <c r="H538" s="32">
        <v>14</v>
      </c>
      <c r="I538" s="13">
        <v>78</v>
      </c>
      <c r="J538">
        <f t="shared" si="18"/>
        <v>78</v>
      </c>
      <c r="K538" s="53">
        <f t="shared" si="19"/>
        <v>1861</v>
      </c>
      <c r="L538" s="4" t="s">
        <v>2348</v>
      </c>
      <c r="M538" t="s">
        <v>183</v>
      </c>
      <c r="N538" t="s">
        <v>183</v>
      </c>
      <c r="O538" t="s">
        <v>183</v>
      </c>
      <c r="P538" s="52" t="s">
        <v>1301</v>
      </c>
    </row>
    <row r="539" spans="1:16" x14ac:dyDescent="0.2">
      <c r="A539">
        <v>580</v>
      </c>
      <c r="B539" t="s">
        <v>45</v>
      </c>
      <c r="C539" t="s">
        <v>1053</v>
      </c>
      <c r="D539" t="s">
        <v>2360</v>
      </c>
      <c r="E539" t="s">
        <v>445</v>
      </c>
      <c r="F539" s="32">
        <v>1940</v>
      </c>
      <c r="G539" s="33" t="s">
        <v>2047</v>
      </c>
      <c r="H539" s="32">
        <v>1</v>
      </c>
      <c r="I539" s="13">
        <v>29</v>
      </c>
      <c r="J539">
        <f t="shared" si="18"/>
        <v>29</v>
      </c>
      <c r="K539" s="53">
        <f t="shared" si="19"/>
        <v>1911</v>
      </c>
      <c r="L539" s="4" t="s">
        <v>1974</v>
      </c>
      <c r="M539" t="s">
        <v>183</v>
      </c>
      <c r="N539" t="s">
        <v>183</v>
      </c>
      <c r="O539" t="s">
        <v>183</v>
      </c>
      <c r="P539" s="52" t="s">
        <v>1301</v>
      </c>
    </row>
    <row r="540" spans="1:16" x14ac:dyDescent="0.2">
      <c r="A540">
        <v>581</v>
      </c>
      <c r="B540" t="s">
        <v>81</v>
      </c>
      <c r="C540" t="s">
        <v>635</v>
      </c>
      <c r="D540" t="s">
        <v>1301</v>
      </c>
      <c r="E540" t="s">
        <v>2361</v>
      </c>
      <c r="F540" s="32">
        <v>1940</v>
      </c>
      <c r="G540" s="33" t="s">
        <v>2052</v>
      </c>
      <c r="H540" s="32">
        <v>2</v>
      </c>
      <c r="I540" s="13">
        <v>96</v>
      </c>
      <c r="J540">
        <f t="shared" si="18"/>
        <v>96</v>
      </c>
      <c r="K540" s="53">
        <f t="shared" si="19"/>
        <v>1844</v>
      </c>
      <c r="L540" s="4" t="s">
        <v>1974</v>
      </c>
      <c r="M540" t="s">
        <v>183</v>
      </c>
      <c r="N540" t="s">
        <v>183</v>
      </c>
      <c r="O540" t="s">
        <v>183</v>
      </c>
      <c r="P540" s="52" t="s">
        <v>1301</v>
      </c>
    </row>
    <row r="541" spans="1:16" x14ac:dyDescent="0.2">
      <c r="A541">
        <v>582</v>
      </c>
      <c r="B541" t="s">
        <v>170</v>
      </c>
      <c r="C541" t="s">
        <v>439</v>
      </c>
      <c r="D541" t="s">
        <v>1301</v>
      </c>
      <c r="E541" t="s">
        <v>1425</v>
      </c>
      <c r="F541" s="32">
        <v>1941</v>
      </c>
      <c r="G541" s="33" t="s">
        <v>2047</v>
      </c>
      <c r="H541" s="32">
        <v>25</v>
      </c>
      <c r="I541" s="13">
        <v>75</v>
      </c>
      <c r="J541">
        <f t="shared" si="18"/>
        <v>75</v>
      </c>
      <c r="K541" s="53">
        <f t="shared" si="19"/>
        <v>1866</v>
      </c>
      <c r="L541" s="4" t="s">
        <v>1974</v>
      </c>
      <c r="M541" t="s">
        <v>183</v>
      </c>
      <c r="N541" t="s">
        <v>183</v>
      </c>
      <c r="O541" t="s">
        <v>183</v>
      </c>
      <c r="P541" s="52" t="s">
        <v>1301</v>
      </c>
    </row>
    <row r="542" spans="1:16" x14ac:dyDescent="0.2">
      <c r="A542">
        <v>583</v>
      </c>
      <c r="B542" t="s">
        <v>328</v>
      </c>
      <c r="C542" t="s">
        <v>670</v>
      </c>
      <c r="D542" s="4" t="s">
        <v>2362</v>
      </c>
      <c r="E542" t="s">
        <v>1425</v>
      </c>
      <c r="F542" s="32">
        <v>1941</v>
      </c>
      <c r="G542" s="33" t="s">
        <v>2054</v>
      </c>
      <c r="H542" s="32">
        <v>28</v>
      </c>
      <c r="I542" s="13">
        <v>65</v>
      </c>
      <c r="J542">
        <f t="shared" si="18"/>
        <v>65</v>
      </c>
      <c r="K542" s="53">
        <f t="shared" si="19"/>
        <v>1876</v>
      </c>
      <c r="L542" s="4" t="s">
        <v>1974</v>
      </c>
      <c r="M542" t="s">
        <v>183</v>
      </c>
      <c r="N542" t="s">
        <v>183</v>
      </c>
      <c r="O542" t="s">
        <v>183</v>
      </c>
      <c r="P542" s="52" t="s">
        <v>1301</v>
      </c>
    </row>
    <row r="543" spans="1:16" x14ac:dyDescent="0.2">
      <c r="A543">
        <v>584</v>
      </c>
      <c r="B543" t="s">
        <v>2363</v>
      </c>
      <c r="C543" t="s">
        <v>2364</v>
      </c>
      <c r="D543" t="s">
        <v>2942</v>
      </c>
      <c r="E543" t="s">
        <v>1425</v>
      </c>
      <c r="F543" s="32">
        <v>1941</v>
      </c>
      <c r="G543" s="33" t="s">
        <v>2050</v>
      </c>
      <c r="H543" s="32">
        <v>12</v>
      </c>
      <c r="I543" s="13">
        <v>0</v>
      </c>
      <c r="J543">
        <f t="shared" si="18"/>
        <v>0</v>
      </c>
      <c r="K543" s="53">
        <f t="shared" si="19"/>
        <v>1941</v>
      </c>
      <c r="L543" s="4" t="s">
        <v>1974</v>
      </c>
      <c r="M543" t="s">
        <v>183</v>
      </c>
      <c r="N543" t="s">
        <v>183</v>
      </c>
      <c r="O543" t="s">
        <v>183</v>
      </c>
      <c r="P543" s="52" t="s">
        <v>1301</v>
      </c>
    </row>
    <row r="544" spans="1:16" x14ac:dyDescent="0.2">
      <c r="A544">
        <v>585</v>
      </c>
      <c r="B544" t="s">
        <v>1973</v>
      </c>
      <c r="C544" t="s">
        <v>2365</v>
      </c>
      <c r="D544" t="s">
        <v>1301</v>
      </c>
      <c r="E544" t="s">
        <v>1425</v>
      </c>
      <c r="F544" s="32">
        <v>1941</v>
      </c>
      <c r="G544" s="33" t="s">
        <v>2103</v>
      </c>
      <c r="H544" s="32">
        <v>13</v>
      </c>
      <c r="I544" s="13" t="s">
        <v>2366</v>
      </c>
      <c r="J544">
        <f>9/365</f>
        <v>2.4657534246575342E-2</v>
      </c>
      <c r="K544" s="53">
        <f t="shared" si="19"/>
        <v>1941</v>
      </c>
      <c r="L544" s="4" t="s">
        <v>1974</v>
      </c>
      <c r="M544" t="s">
        <v>183</v>
      </c>
      <c r="N544" t="s">
        <v>183</v>
      </c>
      <c r="O544" t="s">
        <v>183</v>
      </c>
      <c r="P544" s="52" t="s">
        <v>1301</v>
      </c>
    </row>
    <row r="545" spans="1:16" x14ac:dyDescent="0.2">
      <c r="A545">
        <v>586</v>
      </c>
      <c r="B545" t="s">
        <v>1968</v>
      </c>
      <c r="C545" t="s">
        <v>57</v>
      </c>
      <c r="D545" t="s">
        <v>1301</v>
      </c>
      <c r="E545" t="s">
        <v>1425</v>
      </c>
      <c r="F545" s="32">
        <v>1941</v>
      </c>
      <c r="G545" s="33" t="s">
        <v>2058</v>
      </c>
      <c r="H545" s="32">
        <v>17</v>
      </c>
      <c r="I545" s="13">
        <v>80</v>
      </c>
      <c r="J545">
        <f t="shared" si="18"/>
        <v>80</v>
      </c>
      <c r="K545" s="53">
        <f t="shared" si="19"/>
        <v>1861</v>
      </c>
      <c r="L545" s="4" t="s">
        <v>1974</v>
      </c>
      <c r="M545" t="s">
        <v>183</v>
      </c>
      <c r="N545" t="s">
        <v>183</v>
      </c>
      <c r="O545" t="s">
        <v>183</v>
      </c>
      <c r="P545" s="52" t="s">
        <v>1301</v>
      </c>
    </row>
    <row r="546" spans="1:16" ht="25.5" x14ac:dyDescent="0.2">
      <c r="A546">
        <v>587</v>
      </c>
      <c r="B546" t="s">
        <v>1973</v>
      </c>
      <c r="C546" s="4" t="s">
        <v>2367</v>
      </c>
      <c r="D546" t="s">
        <v>2942</v>
      </c>
      <c r="E546" t="s">
        <v>1425</v>
      </c>
      <c r="F546" s="32">
        <v>1942</v>
      </c>
      <c r="G546" s="33" t="s">
        <v>2103</v>
      </c>
      <c r="H546" s="32">
        <v>14</v>
      </c>
      <c r="I546" s="13">
        <v>0</v>
      </c>
      <c r="J546">
        <f t="shared" si="18"/>
        <v>0</v>
      </c>
      <c r="K546" s="53">
        <f t="shared" si="19"/>
        <v>1942</v>
      </c>
      <c r="L546" s="4" t="s">
        <v>2368</v>
      </c>
      <c r="M546" t="s">
        <v>183</v>
      </c>
      <c r="N546" t="s">
        <v>183</v>
      </c>
      <c r="O546" t="s">
        <v>183</v>
      </c>
      <c r="P546" s="52" t="s">
        <v>3473</v>
      </c>
    </row>
    <row r="547" spans="1:16" x14ac:dyDescent="0.2">
      <c r="A547">
        <v>588</v>
      </c>
      <c r="B547" t="s">
        <v>116</v>
      </c>
      <c r="C547" t="s">
        <v>60</v>
      </c>
      <c r="D547" t="s">
        <v>1301</v>
      </c>
      <c r="E547" t="s">
        <v>1425</v>
      </c>
      <c r="F547" s="32">
        <v>1942</v>
      </c>
      <c r="G547" s="33" t="s">
        <v>2071</v>
      </c>
      <c r="H547" s="32">
        <v>23</v>
      </c>
      <c r="I547" s="13">
        <v>92</v>
      </c>
      <c r="J547">
        <f t="shared" si="18"/>
        <v>92</v>
      </c>
      <c r="K547" s="53">
        <f t="shared" si="19"/>
        <v>1850</v>
      </c>
      <c r="L547" s="4" t="s">
        <v>1975</v>
      </c>
      <c r="M547" t="s">
        <v>183</v>
      </c>
      <c r="N547" t="s">
        <v>183</v>
      </c>
      <c r="O547" t="s">
        <v>183</v>
      </c>
      <c r="P547" s="52" t="s">
        <v>1301</v>
      </c>
    </row>
    <row r="548" spans="1:16" x14ac:dyDescent="0.2">
      <c r="A548">
        <v>589</v>
      </c>
      <c r="B548" t="s">
        <v>2369</v>
      </c>
      <c r="C548" t="s">
        <v>447</v>
      </c>
      <c r="D548" t="s">
        <v>1301</v>
      </c>
      <c r="E548" t="s">
        <v>1425</v>
      </c>
      <c r="F548" s="32">
        <v>1942</v>
      </c>
      <c r="G548" s="33" t="s">
        <v>2053</v>
      </c>
      <c r="H548" s="32">
        <v>29</v>
      </c>
      <c r="I548" s="13">
        <v>61</v>
      </c>
      <c r="J548">
        <f t="shared" si="18"/>
        <v>61</v>
      </c>
      <c r="K548" s="53">
        <f t="shared" si="19"/>
        <v>1881</v>
      </c>
      <c r="L548" s="4" t="s">
        <v>1975</v>
      </c>
      <c r="M548" t="s">
        <v>183</v>
      </c>
      <c r="N548" t="s">
        <v>183</v>
      </c>
      <c r="O548" t="s">
        <v>183</v>
      </c>
      <c r="P548" s="52" t="s">
        <v>1301</v>
      </c>
    </row>
    <row r="549" spans="1:16" x14ac:dyDescent="0.2">
      <c r="A549">
        <v>590</v>
      </c>
      <c r="B549" t="s">
        <v>170</v>
      </c>
      <c r="C549" t="s">
        <v>50</v>
      </c>
      <c r="D549" t="s">
        <v>1301</v>
      </c>
      <c r="E549" t="s">
        <v>1425</v>
      </c>
      <c r="F549" s="32">
        <v>1942</v>
      </c>
      <c r="G549" s="33" t="s">
        <v>2058</v>
      </c>
      <c r="H549" s="32">
        <v>31</v>
      </c>
      <c r="I549" s="13">
        <v>78</v>
      </c>
      <c r="J549">
        <f t="shared" si="18"/>
        <v>78</v>
      </c>
      <c r="K549" s="53">
        <f t="shared" si="19"/>
        <v>1864</v>
      </c>
      <c r="L549" s="4" t="s">
        <v>1975</v>
      </c>
      <c r="M549" t="s">
        <v>183</v>
      </c>
      <c r="N549" t="s">
        <v>183</v>
      </c>
      <c r="O549" t="s">
        <v>183</v>
      </c>
      <c r="P549" s="52" t="s">
        <v>1301</v>
      </c>
    </row>
    <row r="550" spans="1:16" x14ac:dyDescent="0.2">
      <c r="A550">
        <v>591</v>
      </c>
      <c r="B550" t="s">
        <v>380</v>
      </c>
      <c r="C550" t="s">
        <v>57</v>
      </c>
      <c r="D550" t="s">
        <v>1301</v>
      </c>
      <c r="E550" t="s">
        <v>1425</v>
      </c>
      <c r="F550" s="32">
        <v>1944</v>
      </c>
      <c r="G550" s="33" t="s">
        <v>2052</v>
      </c>
      <c r="H550" s="32">
        <v>25</v>
      </c>
      <c r="I550" s="13">
        <v>84</v>
      </c>
      <c r="J550">
        <f t="shared" si="18"/>
        <v>84</v>
      </c>
      <c r="K550" s="53">
        <f t="shared" si="19"/>
        <v>1860</v>
      </c>
      <c r="L550" s="4" t="s">
        <v>1975</v>
      </c>
      <c r="M550" t="s">
        <v>183</v>
      </c>
      <c r="N550" t="s">
        <v>183</v>
      </c>
      <c r="O550" t="s">
        <v>183</v>
      </c>
      <c r="P550" s="52" t="s">
        <v>1301</v>
      </c>
    </row>
    <row r="551" spans="1:16" x14ac:dyDescent="0.2">
      <c r="A551">
        <v>592</v>
      </c>
      <c r="B551" t="s">
        <v>2370</v>
      </c>
      <c r="C551" t="s">
        <v>2371</v>
      </c>
      <c r="D551" t="s">
        <v>369</v>
      </c>
      <c r="E551" t="s">
        <v>1425</v>
      </c>
      <c r="F551" s="32">
        <v>1945</v>
      </c>
      <c r="G551" s="33" t="s">
        <v>1076</v>
      </c>
      <c r="H551" s="32">
        <v>29</v>
      </c>
      <c r="I551" s="13">
        <v>65</v>
      </c>
      <c r="J551">
        <f t="shared" si="18"/>
        <v>65</v>
      </c>
      <c r="K551" s="53">
        <f t="shared" si="19"/>
        <v>1880</v>
      </c>
      <c r="L551" s="4" t="s">
        <v>2935</v>
      </c>
      <c r="M551" t="s">
        <v>183</v>
      </c>
      <c r="N551" t="s">
        <v>183</v>
      </c>
      <c r="O551" t="s">
        <v>183</v>
      </c>
      <c r="P551" s="52" t="s">
        <v>1301</v>
      </c>
    </row>
    <row r="552" spans="1:16" x14ac:dyDescent="0.2">
      <c r="A552">
        <v>593</v>
      </c>
      <c r="B552" t="s">
        <v>85</v>
      </c>
      <c r="C552" t="s">
        <v>50</v>
      </c>
      <c r="D552" t="s">
        <v>2372</v>
      </c>
      <c r="E552" t="s">
        <v>2373</v>
      </c>
      <c r="F552" s="32">
        <v>1945</v>
      </c>
      <c r="G552" s="33" t="s">
        <v>2052</v>
      </c>
      <c r="H552" s="32">
        <v>24</v>
      </c>
      <c r="I552" s="13">
        <v>91</v>
      </c>
      <c r="J552">
        <f t="shared" si="18"/>
        <v>91</v>
      </c>
      <c r="K552" s="53">
        <f t="shared" si="19"/>
        <v>1854</v>
      </c>
      <c r="L552" s="4" t="s">
        <v>2935</v>
      </c>
      <c r="M552" t="s">
        <v>183</v>
      </c>
      <c r="N552" t="s">
        <v>183</v>
      </c>
      <c r="O552" t="s">
        <v>183</v>
      </c>
      <c r="P552" s="52" t="s">
        <v>1301</v>
      </c>
    </row>
    <row r="553" spans="1:16" x14ac:dyDescent="0.2">
      <c r="A553">
        <v>594</v>
      </c>
      <c r="B553" t="s">
        <v>531</v>
      </c>
      <c r="C553" t="s">
        <v>1596</v>
      </c>
      <c r="D553" t="s">
        <v>2374</v>
      </c>
      <c r="E553" t="s">
        <v>2375</v>
      </c>
      <c r="F553" s="32">
        <v>1945</v>
      </c>
      <c r="G553" s="33" t="s">
        <v>2061</v>
      </c>
      <c r="H553" s="32">
        <v>13</v>
      </c>
      <c r="I553" s="13">
        <v>80</v>
      </c>
      <c r="J553">
        <f t="shared" si="18"/>
        <v>80</v>
      </c>
      <c r="K553" s="53">
        <f t="shared" si="19"/>
        <v>1865</v>
      </c>
      <c r="L553" s="4" t="s">
        <v>2376</v>
      </c>
      <c r="M553" t="s">
        <v>183</v>
      </c>
      <c r="N553" t="s">
        <v>183</v>
      </c>
      <c r="O553" t="s">
        <v>183</v>
      </c>
      <c r="P553" s="52" t="s">
        <v>1301</v>
      </c>
    </row>
    <row r="554" spans="1:16" x14ac:dyDescent="0.2">
      <c r="A554">
        <v>595</v>
      </c>
      <c r="B554" t="s">
        <v>592</v>
      </c>
      <c r="C554" t="s">
        <v>2377</v>
      </c>
      <c r="D554" t="s">
        <v>1301</v>
      </c>
      <c r="E554" t="s">
        <v>1425</v>
      </c>
      <c r="F554" s="32">
        <v>1947</v>
      </c>
      <c r="G554" s="33" t="s">
        <v>2072</v>
      </c>
      <c r="H554" s="32">
        <v>17</v>
      </c>
      <c r="I554" s="13">
        <v>74</v>
      </c>
      <c r="J554">
        <f t="shared" si="18"/>
        <v>74</v>
      </c>
      <c r="K554" s="53">
        <f t="shared" si="19"/>
        <v>1873</v>
      </c>
      <c r="L554" s="4" t="s">
        <v>1976</v>
      </c>
      <c r="M554" t="s">
        <v>183</v>
      </c>
      <c r="N554" t="s">
        <v>183</v>
      </c>
      <c r="O554" t="s">
        <v>183</v>
      </c>
      <c r="P554" s="52" t="s">
        <v>1301</v>
      </c>
    </row>
    <row r="555" spans="1:16" x14ac:dyDescent="0.2">
      <c r="A555">
        <v>596</v>
      </c>
      <c r="B555" t="s">
        <v>328</v>
      </c>
      <c r="C555" t="s">
        <v>324</v>
      </c>
      <c r="D555" t="s">
        <v>309</v>
      </c>
      <c r="E555" t="s">
        <v>1425</v>
      </c>
      <c r="F555" s="32">
        <v>1947</v>
      </c>
      <c r="G555" s="33" t="s">
        <v>2054</v>
      </c>
      <c r="H555" s="32">
        <v>20</v>
      </c>
      <c r="I555" s="13">
        <v>71</v>
      </c>
      <c r="J555">
        <f t="shared" si="18"/>
        <v>71</v>
      </c>
      <c r="K555" s="53">
        <f t="shared" si="19"/>
        <v>1876</v>
      </c>
      <c r="L555" s="4" t="s">
        <v>1976</v>
      </c>
      <c r="M555" t="s">
        <v>183</v>
      </c>
      <c r="N555" t="s">
        <v>183</v>
      </c>
      <c r="O555" t="s">
        <v>183</v>
      </c>
      <c r="P555" s="52" t="s">
        <v>1301</v>
      </c>
    </row>
    <row r="556" spans="1:16" x14ac:dyDescent="0.2">
      <c r="A556">
        <v>597</v>
      </c>
      <c r="B556" t="s">
        <v>1280</v>
      </c>
      <c r="C556" t="s">
        <v>2378</v>
      </c>
      <c r="D556" t="s">
        <v>1301</v>
      </c>
      <c r="E556" t="s">
        <v>2373</v>
      </c>
      <c r="F556" s="32">
        <v>1947</v>
      </c>
      <c r="G556" s="33" t="s">
        <v>2058</v>
      </c>
      <c r="H556" s="32">
        <v>2</v>
      </c>
      <c r="I556" s="13">
        <v>60</v>
      </c>
      <c r="J556">
        <f t="shared" si="18"/>
        <v>60</v>
      </c>
      <c r="K556" s="53">
        <f t="shared" si="19"/>
        <v>1887</v>
      </c>
      <c r="L556" s="4" t="s">
        <v>1976</v>
      </c>
      <c r="M556" t="s">
        <v>183</v>
      </c>
      <c r="N556" t="s">
        <v>183</v>
      </c>
      <c r="O556" t="s">
        <v>183</v>
      </c>
      <c r="P556" s="52" t="s">
        <v>1301</v>
      </c>
    </row>
    <row r="557" spans="1:16" x14ac:dyDescent="0.2">
      <c r="A557">
        <v>598</v>
      </c>
      <c r="B557" t="s">
        <v>43</v>
      </c>
      <c r="C557" t="s">
        <v>324</v>
      </c>
      <c r="D557" t="s">
        <v>2326</v>
      </c>
      <c r="E557" t="s">
        <v>1425</v>
      </c>
      <c r="F557" s="32">
        <v>1949</v>
      </c>
      <c r="G557" s="33" t="s">
        <v>2072</v>
      </c>
      <c r="H557" s="32">
        <v>10</v>
      </c>
      <c r="I557" s="13">
        <v>69</v>
      </c>
      <c r="J557">
        <f t="shared" si="18"/>
        <v>69</v>
      </c>
      <c r="K557" s="53">
        <f t="shared" si="19"/>
        <v>1880</v>
      </c>
      <c r="L557" s="4" t="s">
        <v>1976</v>
      </c>
      <c r="M557" t="s">
        <v>183</v>
      </c>
      <c r="N557" t="s">
        <v>183</v>
      </c>
      <c r="O557" t="s">
        <v>183</v>
      </c>
      <c r="P557" s="52" t="s">
        <v>1301</v>
      </c>
    </row>
    <row r="558" spans="1:16" x14ac:dyDescent="0.2">
      <c r="A558">
        <v>599</v>
      </c>
      <c r="B558" t="s">
        <v>1373</v>
      </c>
      <c r="C558" t="s">
        <v>50</v>
      </c>
      <c r="D558" s="4" t="s">
        <v>2379</v>
      </c>
      <c r="E558" t="s">
        <v>2226</v>
      </c>
      <c r="F558" s="32">
        <v>1949</v>
      </c>
      <c r="G558" s="33" t="s">
        <v>2047</v>
      </c>
      <c r="H558" s="32">
        <v>2</v>
      </c>
      <c r="I558" s="13">
        <v>82</v>
      </c>
      <c r="J558">
        <f t="shared" si="18"/>
        <v>82</v>
      </c>
      <c r="K558" s="53">
        <f t="shared" si="19"/>
        <v>1867</v>
      </c>
      <c r="L558" s="4" t="s">
        <v>1976</v>
      </c>
      <c r="M558" t="s">
        <v>183</v>
      </c>
      <c r="N558" t="s">
        <v>183</v>
      </c>
      <c r="O558" t="s">
        <v>183</v>
      </c>
      <c r="P558" s="52" t="s">
        <v>1301</v>
      </c>
    </row>
    <row r="559" spans="1:16" x14ac:dyDescent="0.2">
      <c r="A559">
        <v>600</v>
      </c>
      <c r="B559" t="s">
        <v>531</v>
      </c>
      <c r="C559" t="s">
        <v>1950</v>
      </c>
      <c r="D559" t="s">
        <v>1301</v>
      </c>
      <c r="E559" t="s">
        <v>1425</v>
      </c>
      <c r="F559" s="32">
        <v>1949</v>
      </c>
      <c r="G559" s="33" t="s">
        <v>1987</v>
      </c>
      <c r="H559" s="32">
        <v>14</v>
      </c>
      <c r="I559" s="13">
        <v>64</v>
      </c>
      <c r="J559">
        <f t="shared" si="18"/>
        <v>64</v>
      </c>
      <c r="K559" s="53">
        <f t="shared" si="19"/>
        <v>1885</v>
      </c>
      <c r="L559" s="4" t="s">
        <v>1976</v>
      </c>
      <c r="M559" t="s">
        <v>183</v>
      </c>
      <c r="N559" t="s">
        <v>183</v>
      </c>
      <c r="O559" t="s">
        <v>183</v>
      </c>
      <c r="P559" s="52" t="s">
        <v>1301</v>
      </c>
    </row>
    <row r="560" spans="1:16" x14ac:dyDescent="0.2">
      <c r="A560">
        <v>601</v>
      </c>
      <c r="B560" t="s">
        <v>380</v>
      </c>
      <c r="C560" t="s">
        <v>387</v>
      </c>
      <c r="D560" t="s">
        <v>2380</v>
      </c>
      <c r="E560" t="s">
        <v>1072</v>
      </c>
      <c r="F560" s="32">
        <v>1949</v>
      </c>
      <c r="G560" s="33" t="s">
        <v>2058</v>
      </c>
      <c r="H560" s="32">
        <v>17</v>
      </c>
      <c r="I560" s="13">
        <v>83</v>
      </c>
      <c r="J560">
        <f t="shared" si="18"/>
        <v>83</v>
      </c>
      <c r="K560" s="53">
        <f t="shared" si="19"/>
        <v>1866</v>
      </c>
      <c r="L560" s="4" t="s">
        <v>2935</v>
      </c>
      <c r="M560" t="s">
        <v>183</v>
      </c>
      <c r="N560" t="s">
        <v>183</v>
      </c>
      <c r="O560" t="s">
        <v>183</v>
      </c>
      <c r="P560" s="52" t="s">
        <v>1301</v>
      </c>
    </row>
    <row r="561" spans="1:16" x14ac:dyDescent="0.2">
      <c r="A561">
        <v>602</v>
      </c>
      <c r="B561" t="s">
        <v>85</v>
      </c>
      <c r="C561" t="s">
        <v>2381</v>
      </c>
      <c r="D561" t="s">
        <v>2382</v>
      </c>
      <c r="E561" t="s">
        <v>1425</v>
      </c>
      <c r="F561" s="32">
        <v>1950</v>
      </c>
      <c r="G561" s="33" t="s">
        <v>2072</v>
      </c>
      <c r="H561" s="32">
        <v>28</v>
      </c>
      <c r="I561" s="13">
        <v>54</v>
      </c>
      <c r="J561">
        <f t="shared" si="18"/>
        <v>54</v>
      </c>
      <c r="K561" s="53">
        <f t="shared" si="19"/>
        <v>1896</v>
      </c>
      <c r="L561" s="4" t="s">
        <v>1976</v>
      </c>
      <c r="M561" t="s">
        <v>183</v>
      </c>
      <c r="N561" t="s">
        <v>183</v>
      </c>
      <c r="O561" t="s">
        <v>183</v>
      </c>
      <c r="P561" s="52" t="s">
        <v>1301</v>
      </c>
    </row>
    <row r="562" spans="1:16" x14ac:dyDescent="0.2">
      <c r="A562">
        <v>603</v>
      </c>
      <c r="B562" t="s">
        <v>526</v>
      </c>
      <c r="C562" t="s">
        <v>2383</v>
      </c>
      <c r="D562" t="s">
        <v>1301</v>
      </c>
      <c r="E562" t="s">
        <v>1425</v>
      </c>
      <c r="F562" s="32">
        <v>1950</v>
      </c>
      <c r="G562" s="33" t="s">
        <v>1987</v>
      </c>
      <c r="H562" s="32">
        <v>2</v>
      </c>
      <c r="I562" s="13">
        <v>87</v>
      </c>
      <c r="J562">
        <f t="shared" si="18"/>
        <v>87</v>
      </c>
      <c r="K562" s="53">
        <f t="shared" si="19"/>
        <v>1863</v>
      </c>
      <c r="L562" s="4" t="s">
        <v>1976</v>
      </c>
      <c r="M562" t="s">
        <v>183</v>
      </c>
      <c r="N562" t="s">
        <v>183</v>
      </c>
      <c r="O562" t="s">
        <v>183</v>
      </c>
      <c r="P562" s="52" t="s">
        <v>1301</v>
      </c>
    </row>
    <row r="563" spans="1:16" x14ac:dyDescent="0.2">
      <c r="A563">
        <v>604</v>
      </c>
      <c r="B563" t="s">
        <v>66</v>
      </c>
      <c r="C563" t="s">
        <v>463</v>
      </c>
      <c r="D563" t="s">
        <v>1301</v>
      </c>
      <c r="E563" t="s">
        <v>1425</v>
      </c>
      <c r="F563" s="32">
        <v>1950</v>
      </c>
      <c r="G563" s="33" t="s">
        <v>2052</v>
      </c>
      <c r="H563" s="32">
        <v>28</v>
      </c>
      <c r="I563" s="13">
        <v>80</v>
      </c>
      <c r="J563">
        <f t="shared" si="18"/>
        <v>80</v>
      </c>
      <c r="K563" s="53">
        <f t="shared" si="19"/>
        <v>1870</v>
      </c>
      <c r="L563" s="34" t="s">
        <v>2384</v>
      </c>
      <c r="M563" t="s">
        <v>183</v>
      </c>
      <c r="N563" t="s">
        <v>183</v>
      </c>
      <c r="O563" t="s">
        <v>183</v>
      </c>
      <c r="P563" s="52" t="s">
        <v>1301</v>
      </c>
    </row>
    <row r="564" spans="1:16" x14ac:dyDescent="0.2">
      <c r="A564">
        <v>605</v>
      </c>
      <c r="B564" t="s">
        <v>286</v>
      </c>
      <c r="C564" t="s">
        <v>1948</v>
      </c>
      <c r="D564" t="s">
        <v>1301</v>
      </c>
      <c r="E564" t="s">
        <v>2253</v>
      </c>
      <c r="F564" s="32">
        <v>1951</v>
      </c>
      <c r="G564" s="33" t="s">
        <v>1987</v>
      </c>
      <c r="H564" s="32">
        <v>23</v>
      </c>
      <c r="I564" s="13">
        <v>65</v>
      </c>
      <c r="J564">
        <f t="shared" si="18"/>
        <v>65</v>
      </c>
      <c r="K564" s="53">
        <f t="shared" si="19"/>
        <v>1886</v>
      </c>
      <c r="L564" s="4" t="s">
        <v>1976</v>
      </c>
      <c r="M564" t="s">
        <v>183</v>
      </c>
      <c r="N564" t="s">
        <v>183</v>
      </c>
      <c r="O564" t="s">
        <v>183</v>
      </c>
      <c r="P564" s="52" t="s">
        <v>1301</v>
      </c>
    </row>
    <row r="565" spans="1:16" x14ac:dyDescent="0.2">
      <c r="A565">
        <v>606</v>
      </c>
      <c r="B565" t="s">
        <v>919</v>
      </c>
      <c r="C565" t="s">
        <v>55</v>
      </c>
      <c r="D565" t="s">
        <v>1301</v>
      </c>
      <c r="E565" t="s">
        <v>1425</v>
      </c>
      <c r="F565" s="32">
        <v>1952</v>
      </c>
      <c r="G565" s="33" t="s">
        <v>2050</v>
      </c>
      <c r="H565" s="32">
        <v>5</v>
      </c>
      <c r="I565" s="13">
        <v>76</v>
      </c>
      <c r="J565">
        <f t="shared" si="18"/>
        <v>76</v>
      </c>
      <c r="K565" s="53">
        <f t="shared" si="19"/>
        <v>1876</v>
      </c>
      <c r="L565" s="34" t="s">
        <v>2385</v>
      </c>
      <c r="M565" t="s">
        <v>183</v>
      </c>
      <c r="N565" t="s">
        <v>183</v>
      </c>
      <c r="O565" t="s">
        <v>183</v>
      </c>
      <c r="P565" s="52" t="s">
        <v>1301</v>
      </c>
    </row>
    <row r="566" spans="1:16" x14ac:dyDescent="0.2">
      <c r="A566">
        <v>607</v>
      </c>
      <c r="B566" t="s">
        <v>1575</v>
      </c>
      <c r="C566" t="s">
        <v>430</v>
      </c>
      <c r="D566" s="4" t="s">
        <v>2386</v>
      </c>
      <c r="E566" t="s">
        <v>2253</v>
      </c>
      <c r="F566" s="32">
        <v>1952</v>
      </c>
      <c r="G566" s="33" t="s">
        <v>1076</v>
      </c>
      <c r="H566" s="32">
        <v>20</v>
      </c>
      <c r="I566" s="13">
        <v>91</v>
      </c>
      <c r="J566">
        <f t="shared" si="18"/>
        <v>91</v>
      </c>
      <c r="K566" s="53">
        <f t="shared" si="19"/>
        <v>1861</v>
      </c>
      <c r="L566" s="4" t="s">
        <v>1976</v>
      </c>
      <c r="M566" t="s">
        <v>183</v>
      </c>
      <c r="N566" t="s">
        <v>183</v>
      </c>
      <c r="O566" t="s">
        <v>183</v>
      </c>
      <c r="P566" s="52" t="s">
        <v>1301</v>
      </c>
    </row>
    <row r="567" spans="1:16" x14ac:dyDescent="0.2">
      <c r="A567">
        <v>608</v>
      </c>
      <c r="B567" t="s">
        <v>286</v>
      </c>
      <c r="C567" t="s">
        <v>463</v>
      </c>
      <c r="D567" t="s">
        <v>1301</v>
      </c>
      <c r="E567" t="s">
        <v>1425</v>
      </c>
      <c r="F567" s="32">
        <v>1952</v>
      </c>
      <c r="G567" s="33" t="s">
        <v>2052</v>
      </c>
      <c r="H567" s="32">
        <v>5</v>
      </c>
      <c r="I567" s="13">
        <v>68</v>
      </c>
      <c r="J567">
        <f t="shared" si="18"/>
        <v>68</v>
      </c>
      <c r="K567" s="53">
        <f t="shared" si="19"/>
        <v>1884</v>
      </c>
      <c r="L567" s="4" t="s">
        <v>1976</v>
      </c>
      <c r="M567" t="s">
        <v>183</v>
      </c>
      <c r="N567" t="s">
        <v>183</v>
      </c>
      <c r="O567" t="s">
        <v>183</v>
      </c>
      <c r="P567" s="52" t="s">
        <v>1301</v>
      </c>
    </row>
    <row r="568" spans="1:16" x14ac:dyDescent="0.2">
      <c r="A568">
        <v>609</v>
      </c>
      <c r="B568" t="s">
        <v>43</v>
      </c>
      <c r="C568" t="s">
        <v>788</v>
      </c>
      <c r="D568" t="s">
        <v>1301</v>
      </c>
      <c r="E568" t="s">
        <v>1425</v>
      </c>
      <c r="F568" s="32">
        <v>1952</v>
      </c>
      <c r="G568" s="33" t="s">
        <v>2058</v>
      </c>
      <c r="H568" s="32">
        <v>19</v>
      </c>
      <c r="I568" s="13">
        <v>68</v>
      </c>
      <c r="J568">
        <f t="shared" si="18"/>
        <v>68</v>
      </c>
      <c r="K568" s="53">
        <f t="shared" si="19"/>
        <v>1884</v>
      </c>
      <c r="L568" s="4" t="s">
        <v>1976</v>
      </c>
      <c r="M568" t="s">
        <v>183</v>
      </c>
      <c r="N568" t="s">
        <v>183</v>
      </c>
      <c r="O568" t="s">
        <v>183</v>
      </c>
      <c r="P568" s="52" t="s">
        <v>1301</v>
      </c>
    </row>
    <row r="569" spans="1:16" x14ac:dyDescent="0.2">
      <c r="A569">
        <v>610</v>
      </c>
      <c r="B569" t="s">
        <v>162</v>
      </c>
      <c r="C569" t="s">
        <v>123</v>
      </c>
      <c r="D569" t="s">
        <v>2943</v>
      </c>
      <c r="E569" t="s">
        <v>1425</v>
      </c>
      <c r="F569" s="32">
        <v>1953</v>
      </c>
      <c r="G569" s="33" t="s">
        <v>2054</v>
      </c>
      <c r="H569" s="32">
        <v>22</v>
      </c>
      <c r="I569" s="13">
        <v>84</v>
      </c>
      <c r="J569">
        <f t="shared" si="18"/>
        <v>84</v>
      </c>
      <c r="K569" s="53">
        <f t="shared" si="19"/>
        <v>1869</v>
      </c>
      <c r="L569" s="4" t="s">
        <v>1976</v>
      </c>
      <c r="M569" t="s">
        <v>183</v>
      </c>
      <c r="N569" t="s">
        <v>183</v>
      </c>
      <c r="O569" t="s">
        <v>183</v>
      </c>
      <c r="P569" s="52" t="s">
        <v>1301</v>
      </c>
    </row>
    <row r="570" spans="1:16" x14ac:dyDescent="0.2">
      <c r="A570">
        <v>611</v>
      </c>
      <c r="B570" t="s">
        <v>541</v>
      </c>
      <c r="C570" t="s">
        <v>1479</v>
      </c>
      <c r="D570" t="s">
        <v>2387</v>
      </c>
      <c r="E570" t="s">
        <v>1425</v>
      </c>
      <c r="F570" s="32">
        <v>1953</v>
      </c>
      <c r="G570" s="33" t="s">
        <v>2054</v>
      </c>
      <c r="H570" s="32">
        <v>27</v>
      </c>
      <c r="I570" s="13">
        <v>59</v>
      </c>
      <c r="J570">
        <f t="shared" si="18"/>
        <v>59</v>
      </c>
      <c r="K570" s="53">
        <f t="shared" si="19"/>
        <v>1894</v>
      </c>
      <c r="L570" s="4" t="s">
        <v>1976</v>
      </c>
      <c r="M570" t="s">
        <v>183</v>
      </c>
      <c r="N570" t="s">
        <v>183</v>
      </c>
      <c r="O570" t="s">
        <v>183</v>
      </c>
      <c r="P570" s="52" t="s">
        <v>1301</v>
      </c>
    </row>
    <row r="571" spans="1:16" x14ac:dyDescent="0.2">
      <c r="A571">
        <v>612</v>
      </c>
      <c r="B571" t="s">
        <v>116</v>
      </c>
      <c r="C571" t="s">
        <v>324</v>
      </c>
      <c r="D571" t="s">
        <v>1301</v>
      </c>
      <c r="E571" t="s">
        <v>1425</v>
      </c>
      <c r="F571" s="32">
        <v>1953</v>
      </c>
      <c r="G571" s="33" t="s">
        <v>2050</v>
      </c>
      <c r="H571" s="32">
        <v>11</v>
      </c>
      <c r="I571" s="13">
        <v>70</v>
      </c>
      <c r="J571">
        <f t="shared" si="18"/>
        <v>70</v>
      </c>
      <c r="K571" s="53">
        <f t="shared" si="19"/>
        <v>1883</v>
      </c>
      <c r="L571" s="4" t="s">
        <v>2936</v>
      </c>
      <c r="M571" t="s">
        <v>183</v>
      </c>
      <c r="N571" t="s">
        <v>183</v>
      </c>
      <c r="O571" t="s">
        <v>183</v>
      </c>
      <c r="P571" s="52" t="s">
        <v>1301</v>
      </c>
    </row>
    <row r="572" spans="1:16" x14ac:dyDescent="0.2">
      <c r="A572">
        <v>613</v>
      </c>
      <c r="B572" t="s">
        <v>2388</v>
      </c>
      <c r="C572" t="s">
        <v>439</v>
      </c>
      <c r="D572" t="s">
        <v>1301</v>
      </c>
      <c r="E572" t="s">
        <v>1425</v>
      </c>
      <c r="F572" s="32">
        <v>1953</v>
      </c>
      <c r="G572" s="33" t="s">
        <v>2050</v>
      </c>
      <c r="H572" s="32">
        <v>30</v>
      </c>
      <c r="I572" s="13">
        <v>58</v>
      </c>
      <c r="J572">
        <f t="shared" si="18"/>
        <v>58</v>
      </c>
      <c r="K572" s="53">
        <f t="shared" si="19"/>
        <v>1895</v>
      </c>
      <c r="L572" s="4" t="s">
        <v>1976</v>
      </c>
      <c r="M572" t="s">
        <v>183</v>
      </c>
      <c r="N572" t="s">
        <v>183</v>
      </c>
      <c r="O572" t="s">
        <v>183</v>
      </c>
      <c r="P572" s="52" t="s">
        <v>1301</v>
      </c>
    </row>
    <row r="573" spans="1:16" x14ac:dyDescent="0.2">
      <c r="A573">
        <v>614</v>
      </c>
      <c r="B573" t="s">
        <v>84</v>
      </c>
      <c r="C573" t="s">
        <v>2389</v>
      </c>
      <c r="D573" t="s">
        <v>1301</v>
      </c>
      <c r="E573" t="s">
        <v>1425</v>
      </c>
      <c r="F573" s="32">
        <v>1953</v>
      </c>
      <c r="G573" s="33" t="s">
        <v>2052</v>
      </c>
      <c r="H573" s="32">
        <v>7</v>
      </c>
      <c r="I573" s="13">
        <v>51</v>
      </c>
      <c r="J573">
        <f t="shared" si="18"/>
        <v>51</v>
      </c>
      <c r="K573" s="53">
        <f t="shared" si="19"/>
        <v>1902</v>
      </c>
      <c r="L573" s="4" t="s">
        <v>1976</v>
      </c>
      <c r="M573" t="s">
        <v>183</v>
      </c>
      <c r="N573" t="s">
        <v>183</v>
      </c>
      <c r="O573" t="s">
        <v>183</v>
      </c>
      <c r="P573" s="52" t="s">
        <v>1301</v>
      </c>
    </row>
    <row r="574" spans="1:16" x14ac:dyDescent="0.2">
      <c r="A574">
        <v>615</v>
      </c>
      <c r="B574" t="s">
        <v>156</v>
      </c>
      <c r="C574" t="s">
        <v>338</v>
      </c>
      <c r="D574" t="s">
        <v>2390</v>
      </c>
      <c r="E574" t="s">
        <v>781</v>
      </c>
      <c r="F574" s="32">
        <v>1953</v>
      </c>
      <c r="G574" s="33" t="s">
        <v>2058</v>
      </c>
      <c r="H574" s="32">
        <v>14</v>
      </c>
      <c r="I574" s="13">
        <v>84</v>
      </c>
      <c r="J574">
        <f t="shared" si="18"/>
        <v>84</v>
      </c>
      <c r="K574" s="53">
        <f t="shared" si="19"/>
        <v>1869</v>
      </c>
      <c r="L574" s="4" t="s">
        <v>2391</v>
      </c>
      <c r="M574" t="s">
        <v>183</v>
      </c>
      <c r="N574" t="s">
        <v>183</v>
      </c>
      <c r="O574" t="s">
        <v>183</v>
      </c>
      <c r="P574" s="52" t="s">
        <v>1301</v>
      </c>
    </row>
    <row r="575" spans="1:16" x14ac:dyDescent="0.2">
      <c r="A575">
        <v>616</v>
      </c>
      <c r="B575" t="s">
        <v>1985</v>
      </c>
      <c r="C575" t="s">
        <v>192</v>
      </c>
      <c r="D575" t="s">
        <v>93</v>
      </c>
      <c r="E575" t="s">
        <v>1425</v>
      </c>
      <c r="F575" s="32">
        <v>1954</v>
      </c>
      <c r="G575" s="33" t="s">
        <v>2052</v>
      </c>
      <c r="H575" s="32">
        <v>21</v>
      </c>
      <c r="I575" s="13">
        <v>62</v>
      </c>
      <c r="J575">
        <f t="shared" si="18"/>
        <v>62</v>
      </c>
      <c r="K575" s="53">
        <f t="shared" si="19"/>
        <v>1892</v>
      </c>
      <c r="L575" s="4" t="s">
        <v>1976</v>
      </c>
      <c r="M575" t="s">
        <v>183</v>
      </c>
      <c r="N575" t="s">
        <v>183</v>
      </c>
      <c r="O575" t="s">
        <v>183</v>
      </c>
      <c r="P575" s="52" t="s">
        <v>1301</v>
      </c>
    </row>
    <row r="576" spans="1:16" x14ac:dyDescent="0.2">
      <c r="A576">
        <v>617</v>
      </c>
      <c r="B576" t="s">
        <v>1957</v>
      </c>
      <c r="C576" t="s">
        <v>324</v>
      </c>
      <c r="D576" t="s">
        <v>1301</v>
      </c>
      <c r="E576" t="s">
        <v>1425</v>
      </c>
      <c r="F576" s="32">
        <v>1954</v>
      </c>
      <c r="G576" s="33" t="s">
        <v>2061</v>
      </c>
      <c r="H576" s="32">
        <v>7</v>
      </c>
      <c r="I576" s="13">
        <v>70</v>
      </c>
      <c r="J576">
        <f t="shared" si="18"/>
        <v>70</v>
      </c>
      <c r="K576" s="53">
        <f t="shared" si="19"/>
        <v>1884</v>
      </c>
      <c r="L576" s="4" t="s">
        <v>1976</v>
      </c>
      <c r="M576" t="s">
        <v>183</v>
      </c>
      <c r="N576" t="s">
        <v>183</v>
      </c>
      <c r="O576" t="s">
        <v>183</v>
      </c>
      <c r="P576" s="52" t="s">
        <v>1301</v>
      </c>
    </row>
    <row r="577" spans="1:16" x14ac:dyDescent="0.2">
      <c r="A577">
        <v>618</v>
      </c>
      <c r="B577" t="s">
        <v>84</v>
      </c>
      <c r="C577" t="s">
        <v>1020</v>
      </c>
      <c r="D577" t="s">
        <v>2392</v>
      </c>
      <c r="E577" t="s">
        <v>2393</v>
      </c>
      <c r="F577" s="32">
        <v>1954</v>
      </c>
      <c r="G577" s="33" t="s">
        <v>2058</v>
      </c>
      <c r="H577" s="32">
        <v>2</v>
      </c>
      <c r="I577" s="13">
        <v>82</v>
      </c>
      <c r="J577">
        <f t="shared" si="18"/>
        <v>82</v>
      </c>
      <c r="K577" s="53">
        <f t="shared" si="19"/>
        <v>1872</v>
      </c>
      <c r="L577" s="4" t="s">
        <v>2936</v>
      </c>
      <c r="M577" t="s">
        <v>183</v>
      </c>
      <c r="N577" t="s">
        <v>183</v>
      </c>
      <c r="O577" t="s">
        <v>183</v>
      </c>
      <c r="P577" s="52" t="s">
        <v>1301</v>
      </c>
    </row>
    <row r="578" spans="1:16" x14ac:dyDescent="0.2">
      <c r="A578">
        <v>619</v>
      </c>
      <c r="B578" t="s">
        <v>85</v>
      </c>
      <c r="C578" t="s">
        <v>123</v>
      </c>
      <c r="D578" t="s">
        <v>1301</v>
      </c>
      <c r="E578" t="s">
        <v>1425</v>
      </c>
      <c r="F578" s="32">
        <v>1955</v>
      </c>
      <c r="G578" s="33" t="s">
        <v>2047</v>
      </c>
      <c r="H578" s="32">
        <v>20</v>
      </c>
      <c r="I578" s="13">
        <v>76</v>
      </c>
      <c r="J578">
        <f t="shared" si="18"/>
        <v>76</v>
      </c>
      <c r="K578" s="53">
        <f t="shared" si="19"/>
        <v>1879</v>
      </c>
      <c r="L578" s="4" t="s">
        <v>1976</v>
      </c>
      <c r="M578" t="s">
        <v>183</v>
      </c>
      <c r="N578" t="s">
        <v>183</v>
      </c>
      <c r="O578" t="s">
        <v>183</v>
      </c>
      <c r="P578" s="52" t="s">
        <v>1301</v>
      </c>
    </row>
    <row r="579" spans="1:16" ht="25.5" x14ac:dyDescent="0.2">
      <c r="A579">
        <v>620</v>
      </c>
      <c r="B579" t="s">
        <v>156</v>
      </c>
      <c r="C579" t="s">
        <v>167</v>
      </c>
      <c r="D579" s="4" t="s">
        <v>2394</v>
      </c>
      <c r="E579" t="s">
        <v>1425</v>
      </c>
      <c r="F579" s="32">
        <v>1955</v>
      </c>
      <c r="G579" s="33" t="s">
        <v>2047</v>
      </c>
      <c r="H579" s="32">
        <v>21</v>
      </c>
      <c r="I579" s="13">
        <v>76</v>
      </c>
      <c r="J579">
        <f t="shared" ref="J579:J642" si="20">I579</f>
        <v>76</v>
      </c>
      <c r="K579" s="53">
        <f t="shared" si="19"/>
        <v>1879</v>
      </c>
      <c r="L579" s="4" t="s">
        <v>1976</v>
      </c>
      <c r="M579" t="s">
        <v>183</v>
      </c>
      <c r="N579" t="s">
        <v>183</v>
      </c>
      <c r="O579" t="s">
        <v>183</v>
      </c>
      <c r="P579" s="52" t="s">
        <v>1301</v>
      </c>
    </row>
    <row r="580" spans="1:16" x14ac:dyDescent="0.2">
      <c r="A580">
        <v>621</v>
      </c>
      <c r="B580" t="s">
        <v>100</v>
      </c>
      <c r="C580" t="s">
        <v>1507</v>
      </c>
      <c r="D580" s="4" t="s">
        <v>2944</v>
      </c>
      <c r="E580" t="s">
        <v>1425</v>
      </c>
      <c r="F580" s="32">
        <v>1914</v>
      </c>
      <c r="G580" s="33" t="s">
        <v>2061</v>
      </c>
      <c r="H580" s="32">
        <v>4</v>
      </c>
      <c r="I580" s="13">
        <v>80</v>
      </c>
      <c r="J580">
        <f t="shared" si="20"/>
        <v>80</v>
      </c>
      <c r="K580" s="53">
        <f t="shared" si="19"/>
        <v>1834</v>
      </c>
      <c r="L580" s="4" t="s">
        <v>1976</v>
      </c>
      <c r="M580" t="s">
        <v>183</v>
      </c>
      <c r="N580" t="s">
        <v>183</v>
      </c>
      <c r="O580" t="s">
        <v>183</v>
      </c>
      <c r="P580" s="52" t="s">
        <v>2945</v>
      </c>
    </row>
    <row r="581" spans="1:16" x14ac:dyDescent="0.2">
      <c r="A581">
        <v>622</v>
      </c>
      <c r="B581" t="s">
        <v>43</v>
      </c>
      <c r="C581" t="s">
        <v>324</v>
      </c>
      <c r="D581" t="s">
        <v>1301</v>
      </c>
      <c r="E581" t="s">
        <v>1425</v>
      </c>
      <c r="F581" s="32">
        <v>1955</v>
      </c>
      <c r="G581" s="33" t="s">
        <v>2053</v>
      </c>
      <c r="H581" s="32">
        <v>23</v>
      </c>
      <c r="I581" s="13">
        <v>77</v>
      </c>
      <c r="J581">
        <f t="shared" si="20"/>
        <v>77</v>
      </c>
      <c r="K581" s="53">
        <f t="shared" si="19"/>
        <v>1878</v>
      </c>
      <c r="L581" s="4" t="s">
        <v>1976</v>
      </c>
      <c r="M581" t="s">
        <v>183</v>
      </c>
      <c r="N581" t="s">
        <v>183</v>
      </c>
      <c r="O581" t="s">
        <v>183</v>
      </c>
      <c r="P581" s="52" t="s">
        <v>1301</v>
      </c>
    </row>
    <row r="582" spans="1:16" x14ac:dyDescent="0.2">
      <c r="A582">
        <v>623</v>
      </c>
      <c r="B582" t="s">
        <v>328</v>
      </c>
      <c r="C582" t="s">
        <v>503</v>
      </c>
      <c r="D582" s="4" t="s">
        <v>2395</v>
      </c>
      <c r="E582" t="s">
        <v>2396</v>
      </c>
      <c r="F582" s="32">
        <v>1956</v>
      </c>
      <c r="G582" s="33" t="s">
        <v>2050</v>
      </c>
      <c r="H582" s="32">
        <v>24</v>
      </c>
      <c r="I582" s="13">
        <v>78</v>
      </c>
      <c r="J582">
        <f t="shared" si="20"/>
        <v>78</v>
      </c>
      <c r="K582" s="53">
        <f t="shared" si="19"/>
        <v>1878</v>
      </c>
      <c r="L582" s="4" t="s">
        <v>1976</v>
      </c>
      <c r="M582" t="s">
        <v>183</v>
      </c>
      <c r="N582" t="s">
        <v>183</v>
      </c>
      <c r="O582" t="s">
        <v>183</v>
      </c>
      <c r="P582" s="52" t="s">
        <v>1301</v>
      </c>
    </row>
    <row r="583" spans="1:16" ht="25.5" x14ac:dyDescent="0.2">
      <c r="A583">
        <v>624</v>
      </c>
      <c r="B583" t="s">
        <v>1990</v>
      </c>
      <c r="C583" t="s">
        <v>208</v>
      </c>
      <c r="D583" s="4" t="s">
        <v>2397</v>
      </c>
      <c r="E583" t="s">
        <v>1425</v>
      </c>
      <c r="F583" s="32">
        <v>1957</v>
      </c>
      <c r="G583" s="33" t="s">
        <v>2072</v>
      </c>
      <c r="H583" s="32">
        <v>5</v>
      </c>
      <c r="I583" s="13">
        <v>76</v>
      </c>
      <c r="J583">
        <f t="shared" si="20"/>
        <v>76</v>
      </c>
      <c r="K583" s="53">
        <f t="shared" si="19"/>
        <v>1881</v>
      </c>
      <c r="L583" s="4" t="s">
        <v>1976</v>
      </c>
      <c r="M583" t="s">
        <v>183</v>
      </c>
      <c r="N583" t="s">
        <v>183</v>
      </c>
      <c r="O583" t="s">
        <v>183</v>
      </c>
      <c r="P583" s="52" t="s">
        <v>1301</v>
      </c>
    </row>
    <row r="584" spans="1:16" x14ac:dyDescent="0.2">
      <c r="A584">
        <v>625</v>
      </c>
      <c r="B584" t="s">
        <v>84</v>
      </c>
      <c r="C584" t="s">
        <v>503</v>
      </c>
      <c r="D584" s="4" t="s">
        <v>2398</v>
      </c>
      <c r="E584" t="s">
        <v>445</v>
      </c>
      <c r="F584" s="32">
        <v>1957</v>
      </c>
      <c r="G584" s="33" t="s">
        <v>2047</v>
      </c>
      <c r="H584" s="32">
        <v>7</v>
      </c>
      <c r="I584" s="13">
        <v>81</v>
      </c>
      <c r="J584">
        <f t="shared" si="20"/>
        <v>81</v>
      </c>
      <c r="K584" s="53">
        <f t="shared" si="19"/>
        <v>1876</v>
      </c>
      <c r="L584" s="4" t="s">
        <v>1976</v>
      </c>
      <c r="M584" t="s">
        <v>183</v>
      </c>
      <c r="N584" t="s">
        <v>183</v>
      </c>
      <c r="O584" t="s">
        <v>183</v>
      </c>
      <c r="P584" s="52" t="s">
        <v>1301</v>
      </c>
    </row>
    <row r="585" spans="1:16" x14ac:dyDescent="0.2">
      <c r="A585">
        <v>626</v>
      </c>
      <c r="B585" t="s">
        <v>277</v>
      </c>
      <c r="C585" t="s">
        <v>503</v>
      </c>
      <c r="D585" s="4" t="s">
        <v>2399</v>
      </c>
      <c r="E585" t="s">
        <v>1425</v>
      </c>
      <c r="F585" s="32">
        <v>1957</v>
      </c>
      <c r="G585" s="33" t="s">
        <v>2050</v>
      </c>
      <c r="H585" s="32">
        <v>30</v>
      </c>
      <c r="I585" s="13">
        <v>78</v>
      </c>
      <c r="J585">
        <f t="shared" si="20"/>
        <v>78</v>
      </c>
      <c r="K585" s="53">
        <f t="shared" si="19"/>
        <v>1879</v>
      </c>
      <c r="L585" s="4" t="s">
        <v>1976</v>
      </c>
      <c r="M585" t="s">
        <v>183</v>
      </c>
      <c r="N585" t="s">
        <v>183</v>
      </c>
      <c r="O585" t="s">
        <v>183</v>
      </c>
      <c r="P585" s="52" t="s">
        <v>1301</v>
      </c>
    </row>
    <row r="586" spans="1:16" x14ac:dyDescent="0.2">
      <c r="A586">
        <v>627</v>
      </c>
      <c r="B586" t="s">
        <v>100</v>
      </c>
      <c r="C586" t="s">
        <v>2400</v>
      </c>
      <c r="D586" t="s">
        <v>1301</v>
      </c>
      <c r="E586" t="s">
        <v>1425</v>
      </c>
      <c r="F586" s="32">
        <v>1958</v>
      </c>
      <c r="G586" s="33" t="s">
        <v>2050</v>
      </c>
      <c r="H586" s="32">
        <v>18</v>
      </c>
      <c r="I586" s="13">
        <v>81</v>
      </c>
      <c r="J586">
        <f t="shared" si="20"/>
        <v>81</v>
      </c>
      <c r="K586" s="53">
        <f t="shared" si="19"/>
        <v>1877</v>
      </c>
      <c r="L586" s="4" t="s">
        <v>1976</v>
      </c>
      <c r="M586" t="s">
        <v>183</v>
      </c>
      <c r="N586" t="s">
        <v>183</v>
      </c>
      <c r="O586" t="s">
        <v>183</v>
      </c>
      <c r="P586" s="52" t="s">
        <v>1301</v>
      </c>
    </row>
    <row r="587" spans="1:16" x14ac:dyDescent="0.2">
      <c r="A587">
        <v>628</v>
      </c>
      <c r="B587" t="s">
        <v>1951</v>
      </c>
      <c r="C587" t="s">
        <v>57</v>
      </c>
      <c r="D587" t="s">
        <v>1301</v>
      </c>
      <c r="E587" t="s">
        <v>1425</v>
      </c>
      <c r="F587" s="32">
        <v>1958</v>
      </c>
      <c r="G587" s="33" t="s">
        <v>2052</v>
      </c>
      <c r="H587" s="32">
        <v>5</v>
      </c>
      <c r="I587" s="13">
        <v>69</v>
      </c>
      <c r="J587">
        <f t="shared" si="20"/>
        <v>69</v>
      </c>
      <c r="K587" s="53">
        <f t="shared" si="19"/>
        <v>1889</v>
      </c>
      <c r="L587" s="4" t="s">
        <v>1976</v>
      </c>
      <c r="M587" t="s">
        <v>183</v>
      </c>
      <c r="N587" t="s">
        <v>183</v>
      </c>
      <c r="O587" t="s">
        <v>183</v>
      </c>
      <c r="P587" s="52" t="s">
        <v>1301</v>
      </c>
    </row>
    <row r="588" spans="1:16" x14ac:dyDescent="0.2">
      <c r="A588">
        <v>629</v>
      </c>
      <c r="B588" t="s">
        <v>2401</v>
      </c>
      <c r="C588" t="s">
        <v>2402</v>
      </c>
      <c r="D588" t="s">
        <v>1301</v>
      </c>
      <c r="E588" t="s">
        <v>2403</v>
      </c>
      <c r="F588" s="32">
        <v>1959</v>
      </c>
      <c r="G588" s="33" t="s">
        <v>2047</v>
      </c>
      <c r="H588" s="32">
        <v>1</v>
      </c>
      <c r="I588" s="13" t="s">
        <v>2098</v>
      </c>
      <c r="J588">
        <f>1/365</f>
        <v>2.7397260273972603E-3</v>
      </c>
      <c r="K588" s="53">
        <f t="shared" si="19"/>
        <v>1959</v>
      </c>
      <c r="L588" s="4" t="s">
        <v>1976</v>
      </c>
      <c r="M588" t="s">
        <v>183</v>
      </c>
      <c r="N588" t="s">
        <v>183</v>
      </c>
      <c r="O588" t="s">
        <v>183</v>
      </c>
      <c r="P588" s="52" t="s">
        <v>1301</v>
      </c>
    </row>
    <row r="589" spans="1:16" x14ac:dyDescent="0.2">
      <c r="A589">
        <v>630</v>
      </c>
      <c r="B589" t="s">
        <v>658</v>
      </c>
      <c r="C589" t="s">
        <v>468</v>
      </c>
      <c r="D589" t="s">
        <v>2404</v>
      </c>
      <c r="E589" t="s">
        <v>1425</v>
      </c>
      <c r="F589" s="32">
        <v>1959</v>
      </c>
      <c r="G589" s="33" t="s">
        <v>2052</v>
      </c>
      <c r="H589" s="32">
        <v>2</v>
      </c>
      <c r="I589" s="13">
        <v>68</v>
      </c>
      <c r="J589">
        <f t="shared" si="20"/>
        <v>68</v>
      </c>
      <c r="K589" s="53">
        <f t="shared" si="19"/>
        <v>1891</v>
      </c>
      <c r="L589" s="4" t="s">
        <v>1976</v>
      </c>
      <c r="M589" t="s">
        <v>183</v>
      </c>
      <c r="N589" t="s">
        <v>2481</v>
      </c>
      <c r="O589" t="s">
        <v>183</v>
      </c>
      <c r="P589" s="52" t="s">
        <v>1301</v>
      </c>
    </row>
    <row r="590" spans="1:16" x14ac:dyDescent="0.2">
      <c r="A590">
        <v>631</v>
      </c>
      <c r="B590" t="s">
        <v>526</v>
      </c>
      <c r="C590" t="s">
        <v>2405</v>
      </c>
      <c r="D590" t="s">
        <v>1301</v>
      </c>
      <c r="E590" t="s">
        <v>1425</v>
      </c>
      <c r="F590" s="32">
        <v>1959</v>
      </c>
      <c r="G590" s="33" t="s">
        <v>2053</v>
      </c>
      <c r="H590" s="32">
        <v>10</v>
      </c>
      <c r="I590" s="13">
        <v>90</v>
      </c>
      <c r="J590">
        <f t="shared" si="20"/>
        <v>90</v>
      </c>
      <c r="K590" s="53">
        <f t="shared" si="19"/>
        <v>1869</v>
      </c>
      <c r="L590" s="4" t="s">
        <v>1976</v>
      </c>
      <c r="M590" t="s">
        <v>183</v>
      </c>
      <c r="N590" t="s">
        <v>183</v>
      </c>
      <c r="O590" t="s">
        <v>183</v>
      </c>
      <c r="P590" s="52" t="s">
        <v>1301</v>
      </c>
    </row>
    <row r="591" spans="1:16" x14ac:dyDescent="0.2">
      <c r="A591">
        <v>632</v>
      </c>
      <c r="B591" t="s">
        <v>1665</v>
      </c>
      <c r="C591" t="s">
        <v>263</v>
      </c>
      <c r="D591" t="s">
        <v>1301</v>
      </c>
      <c r="E591" t="s">
        <v>1425</v>
      </c>
      <c r="F591" s="32">
        <v>1961</v>
      </c>
      <c r="G591" s="33" t="s">
        <v>2053</v>
      </c>
      <c r="H591" s="32">
        <v>30</v>
      </c>
      <c r="I591" s="13">
        <v>87</v>
      </c>
      <c r="J591">
        <f t="shared" si="20"/>
        <v>87</v>
      </c>
      <c r="K591" s="53">
        <f t="shared" si="19"/>
        <v>1874</v>
      </c>
      <c r="L591" s="4" t="s">
        <v>2937</v>
      </c>
      <c r="M591" t="s">
        <v>183</v>
      </c>
      <c r="N591" t="s">
        <v>183</v>
      </c>
      <c r="O591" t="s">
        <v>183</v>
      </c>
      <c r="P591" s="52" t="s">
        <v>1301</v>
      </c>
    </row>
    <row r="592" spans="1:16" x14ac:dyDescent="0.2">
      <c r="A592">
        <v>633</v>
      </c>
      <c r="B592" s="34" t="s">
        <v>1990</v>
      </c>
      <c r="C592" t="s">
        <v>2406</v>
      </c>
      <c r="D592" t="s">
        <v>1301</v>
      </c>
      <c r="E592" t="s">
        <v>530</v>
      </c>
      <c r="F592" s="32">
        <v>1961</v>
      </c>
      <c r="G592" s="33" t="s">
        <v>2058</v>
      </c>
      <c r="H592" s="32">
        <v>1</v>
      </c>
      <c r="I592" s="13">
        <v>80</v>
      </c>
      <c r="J592">
        <f t="shared" si="20"/>
        <v>80</v>
      </c>
      <c r="K592" s="53">
        <f t="shared" si="19"/>
        <v>1881</v>
      </c>
      <c r="L592" s="4" t="s">
        <v>1976</v>
      </c>
      <c r="M592" t="s">
        <v>183</v>
      </c>
      <c r="N592" t="s">
        <v>183</v>
      </c>
      <c r="O592" t="s">
        <v>183</v>
      </c>
      <c r="P592" s="52" t="s">
        <v>1301</v>
      </c>
    </row>
    <row r="593" spans="1:16" x14ac:dyDescent="0.2">
      <c r="A593">
        <v>634</v>
      </c>
      <c r="B593" s="34" t="s">
        <v>541</v>
      </c>
      <c r="C593" t="s">
        <v>2407</v>
      </c>
      <c r="D593" t="s">
        <v>1301</v>
      </c>
      <c r="E593" t="s">
        <v>1425</v>
      </c>
      <c r="F593" s="32">
        <v>1962</v>
      </c>
      <c r="G593" s="33" t="s">
        <v>2052</v>
      </c>
      <c r="H593" s="32">
        <v>17</v>
      </c>
      <c r="I593" s="13">
        <v>72</v>
      </c>
      <c r="J593">
        <f t="shared" si="20"/>
        <v>72</v>
      </c>
      <c r="K593" s="53">
        <f t="shared" si="19"/>
        <v>1890</v>
      </c>
      <c r="L593" s="4" t="s">
        <v>2408</v>
      </c>
      <c r="M593" t="s">
        <v>183</v>
      </c>
      <c r="N593" t="s">
        <v>183</v>
      </c>
      <c r="O593" t="s">
        <v>183</v>
      </c>
      <c r="P593" s="52" t="s">
        <v>1301</v>
      </c>
    </row>
    <row r="594" spans="1:16" x14ac:dyDescent="0.2">
      <c r="A594">
        <v>635</v>
      </c>
      <c r="B594" s="34" t="s">
        <v>1665</v>
      </c>
      <c r="C594" t="s">
        <v>113</v>
      </c>
      <c r="D594" t="s">
        <v>1301</v>
      </c>
      <c r="E594" t="s">
        <v>1425</v>
      </c>
      <c r="F594" s="32">
        <v>1964</v>
      </c>
      <c r="G594" s="33" t="s">
        <v>1076</v>
      </c>
      <c r="H594" s="32">
        <v>2</v>
      </c>
      <c r="I594" s="13">
        <v>91</v>
      </c>
      <c r="J594">
        <f t="shared" si="20"/>
        <v>91</v>
      </c>
      <c r="K594" s="53">
        <f t="shared" si="19"/>
        <v>1873</v>
      </c>
      <c r="L594" s="34" t="s">
        <v>2409</v>
      </c>
      <c r="M594" t="s">
        <v>183</v>
      </c>
      <c r="N594" t="s">
        <v>183</v>
      </c>
      <c r="O594" t="s">
        <v>183</v>
      </c>
      <c r="P594" s="52" t="s">
        <v>1301</v>
      </c>
    </row>
    <row r="595" spans="1:16" x14ac:dyDescent="0.2">
      <c r="A595">
        <v>636</v>
      </c>
      <c r="B595" s="34" t="s">
        <v>66</v>
      </c>
      <c r="C595" t="s">
        <v>399</v>
      </c>
      <c r="D595" t="s">
        <v>2410</v>
      </c>
      <c r="E595" t="s">
        <v>781</v>
      </c>
      <c r="F595" s="32">
        <v>1965</v>
      </c>
      <c r="G595" s="33" t="s">
        <v>2053</v>
      </c>
      <c r="H595" s="32">
        <v>6</v>
      </c>
      <c r="I595" s="13">
        <v>85</v>
      </c>
      <c r="J595">
        <f t="shared" si="20"/>
        <v>85</v>
      </c>
      <c r="K595" s="53">
        <f t="shared" ref="K595:K658" si="21">YEAR(DATEVALUE(H595&amp;" "&amp;G595&amp;" "&amp;F595+200)-IF(J595&lt;1,J595*365,DATE(1900+J595,1,1)))-200</f>
        <v>1880</v>
      </c>
      <c r="L595" s="4" t="s">
        <v>1984</v>
      </c>
      <c r="M595" t="s">
        <v>183</v>
      </c>
      <c r="N595" t="s">
        <v>183</v>
      </c>
      <c r="O595" t="s">
        <v>183</v>
      </c>
      <c r="P595" s="52" t="s">
        <v>1301</v>
      </c>
    </row>
    <row r="596" spans="1:16" x14ac:dyDescent="0.2">
      <c r="A596">
        <v>637</v>
      </c>
      <c r="B596" s="34" t="s">
        <v>531</v>
      </c>
      <c r="C596" t="s">
        <v>1464</v>
      </c>
      <c r="D596" t="s">
        <v>1301</v>
      </c>
      <c r="E596" t="s">
        <v>1425</v>
      </c>
      <c r="F596" s="32">
        <v>1965</v>
      </c>
      <c r="G596" s="33" t="s">
        <v>2053</v>
      </c>
      <c r="H596" s="32">
        <v>22</v>
      </c>
      <c r="I596" s="13">
        <v>81</v>
      </c>
      <c r="J596">
        <f t="shared" si="20"/>
        <v>81</v>
      </c>
      <c r="K596" s="53">
        <f t="shared" si="21"/>
        <v>1884</v>
      </c>
      <c r="L596" s="4" t="s">
        <v>1984</v>
      </c>
      <c r="M596" t="s">
        <v>183</v>
      </c>
      <c r="N596" t="s">
        <v>183</v>
      </c>
      <c r="O596" t="s">
        <v>183</v>
      </c>
      <c r="P596" s="52" t="s">
        <v>1301</v>
      </c>
    </row>
    <row r="597" spans="1:16" ht="25.5" x14ac:dyDescent="0.2">
      <c r="A597">
        <v>638</v>
      </c>
      <c r="B597" s="34" t="s">
        <v>2411</v>
      </c>
      <c r="C597" t="s">
        <v>2412</v>
      </c>
      <c r="D597" s="4" t="s">
        <v>2413</v>
      </c>
      <c r="E597" s="4" t="s">
        <v>2414</v>
      </c>
      <c r="F597" s="32">
        <v>1966</v>
      </c>
      <c r="G597" s="33" t="s">
        <v>1076</v>
      </c>
      <c r="H597" s="32">
        <v>3</v>
      </c>
      <c r="I597" s="13">
        <v>90</v>
      </c>
      <c r="J597">
        <f t="shared" si="20"/>
        <v>90</v>
      </c>
      <c r="K597" s="53">
        <f t="shared" si="21"/>
        <v>1876</v>
      </c>
      <c r="L597" s="4" t="s">
        <v>1984</v>
      </c>
      <c r="M597" t="s">
        <v>183</v>
      </c>
      <c r="N597" t="s">
        <v>2481</v>
      </c>
      <c r="O597" t="s">
        <v>183</v>
      </c>
      <c r="P597" s="52" t="s">
        <v>1301</v>
      </c>
    </row>
    <row r="598" spans="1:16" x14ac:dyDescent="0.2">
      <c r="A598">
        <v>639</v>
      </c>
      <c r="B598" s="34" t="s">
        <v>100</v>
      </c>
      <c r="C598" t="s">
        <v>208</v>
      </c>
      <c r="D598" t="s">
        <v>1301</v>
      </c>
      <c r="E598" t="s">
        <v>1425</v>
      </c>
      <c r="F598" s="32">
        <v>1966</v>
      </c>
      <c r="G598" s="33" t="s">
        <v>1076</v>
      </c>
      <c r="H598" s="32">
        <v>10</v>
      </c>
      <c r="I598" s="13">
        <v>87</v>
      </c>
      <c r="J598">
        <f t="shared" si="20"/>
        <v>87</v>
      </c>
      <c r="K598" s="53">
        <f t="shared" si="21"/>
        <v>1879</v>
      </c>
      <c r="L598" s="4" t="s">
        <v>1984</v>
      </c>
      <c r="M598" t="s">
        <v>183</v>
      </c>
      <c r="N598" t="s">
        <v>183</v>
      </c>
      <c r="O598" t="s">
        <v>183</v>
      </c>
      <c r="P598" s="52" t="s">
        <v>1301</v>
      </c>
    </row>
    <row r="599" spans="1:16" x14ac:dyDescent="0.2">
      <c r="A599">
        <v>640</v>
      </c>
      <c r="B599" s="34" t="s">
        <v>2388</v>
      </c>
      <c r="C599" t="s">
        <v>208</v>
      </c>
      <c r="D599" t="s">
        <v>2415</v>
      </c>
      <c r="E599" t="s">
        <v>2403</v>
      </c>
      <c r="F599" s="32">
        <v>1967</v>
      </c>
      <c r="G599" s="33" t="s">
        <v>2050</v>
      </c>
      <c r="H599" s="32">
        <v>26</v>
      </c>
      <c r="I599" s="13">
        <v>73</v>
      </c>
      <c r="J599">
        <f t="shared" si="20"/>
        <v>73</v>
      </c>
      <c r="K599" s="53">
        <f t="shared" si="21"/>
        <v>1894</v>
      </c>
      <c r="L599" s="4" t="s">
        <v>2416</v>
      </c>
      <c r="M599" t="s">
        <v>183</v>
      </c>
      <c r="N599" t="s">
        <v>183</v>
      </c>
      <c r="O599" t="s">
        <v>183</v>
      </c>
      <c r="P599" s="52" t="s">
        <v>1301</v>
      </c>
    </row>
    <row r="600" spans="1:16" x14ac:dyDescent="0.2">
      <c r="A600">
        <v>641</v>
      </c>
      <c r="B600" s="34" t="s">
        <v>85</v>
      </c>
      <c r="C600" t="s">
        <v>1946</v>
      </c>
      <c r="D600" t="s">
        <v>2417</v>
      </c>
      <c r="E600" t="s">
        <v>1425</v>
      </c>
      <c r="F600" s="32">
        <v>1970</v>
      </c>
      <c r="G600" s="33" t="s">
        <v>1987</v>
      </c>
      <c r="H600" s="32">
        <v>23</v>
      </c>
      <c r="I600" s="13">
        <v>75</v>
      </c>
      <c r="J600">
        <f t="shared" si="20"/>
        <v>75</v>
      </c>
      <c r="K600" s="53">
        <f t="shared" si="21"/>
        <v>1895</v>
      </c>
      <c r="L600" s="4" t="s">
        <v>1984</v>
      </c>
      <c r="M600" t="s">
        <v>183</v>
      </c>
      <c r="N600" t="s">
        <v>2481</v>
      </c>
      <c r="O600" t="s">
        <v>183</v>
      </c>
      <c r="P600" s="52" t="s">
        <v>1301</v>
      </c>
    </row>
    <row r="601" spans="1:16" x14ac:dyDescent="0.2">
      <c r="A601">
        <v>642</v>
      </c>
      <c r="B601" s="34" t="s">
        <v>114</v>
      </c>
      <c r="C601" t="s">
        <v>2418</v>
      </c>
      <c r="D601" t="s">
        <v>1301</v>
      </c>
      <c r="E601" t="s">
        <v>1425</v>
      </c>
      <c r="F601" s="32">
        <v>1971</v>
      </c>
      <c r="G601" s="33" t="s">
        <v>2047</v>
      </c>
      <c r="H601" s="32">
        <v>17</v>
      </c>
      <c r="I601" s="13">
        <v>74</v>
      </c>
      <c r="J601">
        <f t="shared" si="20"/>
        <v>74</v>
      </c>
      <c r="K601" s="53">
        <f t="shared" si="21"/>
        <v>1897</v>
      </c>
      <c r="L601" s="4" t="s">
        <v>1984</v>
      </c>
      <c r="M601" t="s">
        <v>183</v>
      </c>
      <c r="N601" t="s">
        <v>183</v>
      </c>
      <c r="O601" t="s">
        <v>183</v>
      </c>
      <c r="P601" s="52" t="s">
        <v>1301</v>
      </c>
    </row>
    <row r="602" spans="1:16" x14ac:dyDescent="0.2">
      <c r="A602">
        <v>643</v>
      </c>
      <c r="B602" s="34" t="s">
        <v>149</v>
      </c>
      <c r="C602" t="s">
        <v>1433</v>
      </c>
      <c r="D602" t="s">
        <v>1301</v>
      </c>
      <c r="E602" t="s">
        <v>1425</v>
      </c>
      <c r="F602" s="32">
        <v>1971</v>
      </c>
      <c r="G602" s="33" t="s">
        <v>2058</v>
      </c>
      <c r="H602" s="32">
        <v>8</v>
      </c>
      <c r="I602" s="13">
        <v>78</v>
      </c>
      <c r="J602">
        <f t="shared" si="20"/>
        <v>78</v>
      </c>
      <c r="K602" s="53">
        <f t="shared" si="21"/>
        <v>1893</v>
      </c>
      <c r="L602" s="4" t="s">
        <v>1984</v>
      </c>
      <c r="M602" t="s">
        <v>183</v>
      </c>
      <c r="N602" t="s">
        <v>183</v>
      </c>
      <c r="O602" t="s">
        <v>183</v>
      </c>
      <c r="P602" s="52" t="s">
        <v>1301</v>
      </c>
    </row>
    <row r="603" spans="1:16" x14ac:dyDescent="0.2">
      <c r="A603">
        <v>644</v>
      </c>
      <c r="B603" s="34" t="s">
        <v>118</v>
      </c>
      <c r="C603" t="s">
        <v>2419</v>
      </c>
      <c r="D603" t="s">
        <v>1301</v>
      </c>
      <c r="E603" t="s">
        <v>1425</v>
      </c>
      <c r="F603" s="32">
        <v>1972</v>
      </c>
      <c r="G603" s="33" t="s">
        <v>2072</v>
      </c>
      <c r="H603" s="32">
        <v>1</v>
      </c>
      <c r="I603" s="13">
        <v>81</v>
      </c>
      <c r="J603">
        <f t="shared" si="20"/>
        <v>81</v>
      </c>
      <c r="K603" s="53">
        <f t="shared" si="21"/>
        <v>1890</v>
      </c>
      <c r="L603" s="4" t="s">
        <v>1984</v>
      </c>
      <c r="M603" t="s">
        <v>183</v>
      </c>
      <c r="N603" t="s">
        <v>183</v>
      </c>
      <c r="O603" t="s">
        <v>183</v>
      </c>
      <c r="P603" s="52" t="s">
        <v>1301</v>
      </c>
    </row>
    <row r="604" spans="1:16" x14ac:dyDescent="0.2">
      <c r="A604">
        <v>645</v>
      </c>
      <c r="B604" s="34" t="s">
        <v>1280</v>
      </c>
      <c r="C604" t="s">
        <v>2420</v>
      </c>
      <c r="D604" t="s">
        <v>2421</v>
      </c>
      <c r="E604" t="s">
        <v>2320</v>
      </c>
      <c r="F604" s="32">
        <v>1972</v>
      </c>
      <c r="G604" s="33" t="s">
        <v>2054</v>
      </c>
      <c r="H604" s="32">
        <v>29</v>
      </c>
      <c r="I604" s="13">
        <v>85</v>
      </c>
      <c r="J604">
        <f t="shared" si="20"/>
        <v>85</v>
      </c>
      <c r="K604" s="53">
        <f t="shared" si="21"/>
        <v>1887</v>
      </c>
      <c r="L604" s="4" t="s">
        <v>2422</v>
      </c>
      <c r="M604" t="s">
        <v>183</v>
      </c>
      <c r="N604" t="s">
        <v>183</v>
      </c>
      <c r="O604" t="s">
        <v>183</v>
      </c>
      <c r="P604" s="52" t="s">
        <v>1301</v>
      </c>
    </row>
    <row r="605" spans="1:16" x14ac:dyDescent="0.2">
      <c r="A605">
        <v>646</v>
      </c>
      <c r="B605" s="34" t="s">
        <v>45</v>
      </c>
      <c r="C605" t="s">
        <v>2423</v>
      </c>
      <c r="D605" t="s">
        <v>2424</v>
      </c>
      <c r="E605" t="s">
        <v>445</v>
      </c>
      <c r="F605" s="32">
        <v>1972</v>
      </c>
      <c r="G605" s="33" t="s">
        <v>2050</v>
      </c>
      <c r="H605" s="32">
        <v>12</v>
      </c>
      <c r="I605" s="13">
        <v>93</v>
      </c>
      <c r="J605">
        <f t="shared" si="20"/>
        <v>93</v>
      </c>
      <c r="K605" s="53">
        <f t="shared" si="21"/>
        <v>1879</v>
      </c>
      <c r="L605" s="4" t="s">
        <v>1984</v>
      </c>
      <c r="M605" t="s">
        <v>183</v>
      </c>
      <c r="N605" t="s">
        <v>183</v>
      </c>
      <c r="O605" t="s">
        <v>183</v>
      </c>
      <c r="P605" s="52" t="s">
        <v>1301</v>
      </c>
    </row>
    <row r="606" spans="1:16" x14ac:dyDescent="0.2">
      <c r="A606">
        <v>647</v>
      </c>
      <c r="B606" s="34" t="s">
        <v>216</v>
      </c>
      <c r="C606" t="s">
        <v>2425</v>
      </c>
      <c r="D606" t="s">
        <v>1301</v>
      </c>
      <c r="E606" t="s">
        <v>1425</v>
      </c>
      <c r="F606" s="32">
        <v>1973</v>
      </c>
      <c r="G606" s="33" t="s">
        <v>2047</v>
      </c>
      <c r="H606" s="32">
        <v>22</v>
      </c>
      <c r="I606" s="13">
        <v>79</v>
      </c>
      <c r="J606">
        <f t="shared" si="20"/>
        <v>79</v>
      </c>
      <c r="K606" s="53">
        <f t="shared" si="21"/>
        <v>1894</v>
      </c>
      <c r="L606" s="4" t="s">
        <v>1984</v>
      </c>
      <c r="M606" t="s">
        <v>183</v>
      </c>
      <c r="N606" t="s">
        <v>183</v>
      </c>
      <c r="O606" t="s">
        <v>183</v>
      </c>
      <c r="P606" s="52" t="s">
        <v>1301</v>
      </c>
    </row>
    <row r="607" spans="1:16" ht="25.5" x14ac:dyDescent="0.2">
      <c r="A607">
        <v>648</v>
      </c>
      <c r="B607" s="34" t="s">
        <v>1665</v>
      </c>
      <c r="C607" t="s">
        <v>2426</v>
      </c>
      <c r="D607" s="4" t="s">
        <v>2427</v>
      </c>
      <c r="E607" t="s">
        <v>1425</v>
      </c>
      <c r="F607" s="32">
        <v>1973</v>
      </c>
      <c r="G607" s="33" t="s">
        <v>1076</v>
      </c>
      <c r="H607" s="32">
        <v>7</v>
      </c>
      <c r="I607" s="13">
        <v>74</v>
      </c>
      <c r="J607">
        <f t="shared" si="20"/>
        <v>74</v>
      </c>
      <c r="K607" s="53">
        <f t="shared" si="21"/>
        <v>1899</v>
      </c>
      <c r="L607" s="4" t="s">
        <v>1984</v>
      </c>
      <c r="M607" t="s">
        <v>183</v>
      </c>
      <c r="N607" t="s">
        <v>2481</v>
      </c>
      <c r="O607" t="s">
        <v>183</v>
      </c>
      <c r="P607" s="52" t="s">
        <v>1301</v>
      </c>
    </row>
    <row r="608" spans="1:16" x14ac:dyDescent="0.2">
      <c r="A608">
        <v>649</v>
      </c>
      <c r="B608" s="34" t="s">
        <v>1373</v>
      </c>
      <c r="C608" t="s">
        <v>192</v>
      </c>
      <c r="D608" t="s">
        <v>1301</v>
      </c>
      <c r="E608" t="s">
        <v>1425</v>
      </c>
      <c r="F608" s="32">
        <v>1976</v>
      </c>
      <c r="G608" s="33" t="s">
        <v>2047</v>
      </c>
      <c r="H608" s="32">
        <v>12</v>
      </c>
      <c r="I608" s="13">
        <v>53</v>
      </c>
      <c r="J608">
        <f t="shared" si="20"/>
        <v>53</v>
      </c>
      <c r="K608" s="53">
        <f t="shared" si="21"/>
        <v>1923</v>
      </c>
      <c r="L608" s="4" t="s">
        <v>1984</v>
      </c>
      <c r="M608" t="s">
        <v>183</v>
      </c>
      <c r="N608" t="s">
        <v>183</v>
      </c>
      <c r="O608" t="s">
        <v>183</v>
      </c>
      <c r="P608" s="52" t="s">
        <v>1301</v>
      </c>
    </row>
    <row r="609" spans="1:16" ht="25.5" x14ac:dyDescent="0.2">
      <c r="A609">
        <v>650</v>
      </c>
      <c r="B609" s="34" t="s">
        <v>2428</v>
      </c>
      <c r="C609" t="s">
        <v>2429</v>
      </c>
      <c r="D609" s="4" t="s">
        <v>2430</v>
      </c>
      <c r="E609" t="s">
        <v>2431</v>
      </c>
      <c r="F609" s="32">
        <v>1976</v>
      </c>
      <c r="G609" s="33" t="s">
        <v>2052</v>
      </c>
      <c r="H609" s="32">
        <v>21</v>
      </c>
      <c r="I609" s="13">
        <v>78</v>
      </c>
      <c r="J609">
        <f t="shared" si="20"/>
        <v>78</v>
      </c>
      <c r="K609" s="53">
        <f t="shared" si="21"/>
        <v>1898</v>
      </c>
      <c r="L609" s="4" t="s">
        <v>1984</v>
      </c>
      <c r="M609" t="s">
        <v>183</v>
      </c>
      <c r="N609" t="s">
        <v>2481</v>
      </c>
      <c r="O609" t="s">
        <v>183</v>
      </c>
      <c r="P609" s="52" t="s">
        <v>1301</v>
      </c>
    </row>
    <row r="610" spans="1:16" x14ac:dyDescent="0.2">
      <c r="A610">
        <v>651</v>
      </c>
      <c r="B610" s="34" t="s">
        <v>1957</v>
      </c>
      <c r="C610" t="s">
        <v>503</v>
      </c>
      <c r="D610" s="4" t="s">
        <v>2432</v>
      </c>
      <c r="E610" t="s">
        <v>2433</v>
      </c>
      <c r="F610" s="32">
        <v>1976</v>
      </c>
      <c r="G610" s="33" t="s">
        <v>2103</v>
      </c>
      <c r="H610" s="32">
        <v>9</v>
      </c>
      <c r="I610" s="13">
        <v>96</v>
      </c>
      <c r="J610">
        <f t="shared" si="20"/>
        <v>96</v>
      </c>
      <c r="K610" s="53">
        <f t="shared" si="21"/>
        <v>1880</v>
      </c>
      <c r="L610" s="4" t="s">
        <v>1984</v>
      </c>
      <c r="M610" t="s">
        <v>183</v>
      </c>
      <c r="N610" t="s">
        <v>183</v>
      </c>
      <c r="O610" t="s">
        <v>183</v>
      </c>
      <c r="P610" s="52" t="s">
        <v>1301</v>
      </c>
    </row>
    <row r="611" spans="1:16" x14ac:dyDescent="0.2">
      <c r="A611">
        <v>652</v>
      </c>
      <c r="B611" s="34" t="s">
        <v>1985</v>
      </c>
      <c r="C611" t="s">
        <v>2434</v>
      </c>
      <c r="D611" s="4" t="s">
        <v>2435</v>
      </c>
      <c r="E611" t="s">
        <v>1425</v>
      </c>
      <c r="F611" s="32">
        <v>1977</v>
      </c>
      <c r="G611" s="33" t="s">
        <v>1076</v>
      </c>
      <c r="H611" s="32">
        <v>9</v>
      </c>
      <c r="I611" s="13">
        <v>79</v>
      </c>
      <c r="J611">
        <f t="shared" si="20"/>
        <v>79</v>
      </c>
      <c r="K611" s="53">
        <f t="shared" si="21"/>
        <v>1898</v>
      </c>
      <c r="L611" s="4" t="s">
        <v>1984</v>
      </c>
      <c r="M611" t="s">
        <v>183</v>
      </c>
      <c r="N611" t="s">
        <v>183</v>
      </c>
      <c r="O611" t="s">
        <v>183</v>
      </c>
      <c r="P611" s="52" t="s">
        <v>1301</v>
      </c>
    </row>
    <row r="612" spans="1:16" x14ac:dyDescent="0.2">
      <c r="A612">
        <v>653</v>
      </c>
      <c r="B612" s="34" t="s">
        <v>1441</v>
      </c>
      <c r="C612" t="s">
        <v>2436</v>
      </c>
      <c r="D612" s="4" t="s">
        <v>2352</v>
      </c>
      <c r="E612" t="s">
        <v>1425</v>
      </c>
      <c r="F612" s="32">
        <v>1978</v>
      </c>
      <c r="G612" s="33" t="s">
        <v>1076</v>
      </c>
      <c r="H612" s="32">
        <v>26</v>
      </c>
      <c r="I612" s="13">
        <v>65</v>
      </c>
      <c r="J612">
        <f t="shared" si="20"/>
        <v>65</v>
      </c>
      <c r="K612" s="53">
        <f t="shared" si="21"/>
        <v>1913</v>
      </c>
      <c r="L612" s="4" t="s">
        <v>1984</v>
      </c>
      <c r="M612" t="s">
        <v>183</v>
      </c>
      <c r="N612" t="s">
        <v>183</v>
      </c>
      <c r="O612" t="s">
        <v>183</v>
      </c>
      <c r="P612" s="52" t="s">
        <v>1301</v>
      </c>
    </row>
    <row r="613" spans="1:16" x14ac:dyDescent="0.2">
      <c r="A613">
        <v>654</v>
      </c>
      <c r="B613" s="34" t="s">
        <v>2437</v>
      </c>
      <c r="C613" t="s">
        <v>2438</v>
      </c>
      <c r="D613" s="4" t="s">
        <v>2439</v>
      </c>
      <c r="E613" t="s">
        <v>1425</v>
      </c>
      <c r="F613" s="32">
        <v>1978</v>
      </c>
      <c r="G613" s="33" t="s">
        <v>1987</v>
      </c>
      <c r="H613" s="32">
        <v>28</v>
      </c>
      <c r="I613" s="13">
        <v>62</v>
      </c>
      <c r="J613">
        <f t="shared" si="20"/>
        <v>62</v>
      </c>
      <c r="K613" s="53">
        <f t="shared" si="21"/>
        <v>1916</v>
      </c>
      <c r="L613" s="4" t="s">
        <v>1984</v>
      </c>
      <c r="M613" t="s">
        <v>183</v>
      </c>
      <c r="N613" t="s">
        <v>183</v>
      </c>
      <c r="O613" t="s">
        <v>183</v>
      </c>
      <c r="P613" s="52" t="s">
        <v>1301</v>
      </c>
    </row>
    <row r="614" spans="1:16" x14ac:dyDescent="0.2">
      <c r="A614">
        <v>655</v>
      </c>
      <c r="B614" s="34" t="s">
        <v>1441</v>
      </c>
      <c r="C614" t="s">
        <v>60</v>
      </c>
      <c r="D614" s="4" t="s">
        <v>2352</v>
      </c>
      <c r="E614" t="s">
        <v>1425</v>
      </c>
      <c r="F614" s="32">
        <v>1979</v>
      </c>
      <c r="G614" s="33" t="s">
        <v>2047</v>
      </c>
      <c r="H614" s="32">
        <v>28</v>
      </c>
      <c r="I614" s="13">
        <v>68</v>
      </c>
      <c r="J614">
        <f t="shared" si="20"/>
        <v>68</v>
      </c>
      <c r="K614" s="53">
        <f t="shared" si="21"/>
        <v>1911</v>
      </c>
      <c r="L614" s="4" t="s">
        <v>1984</v>
      </c>
      <c r="M614" t="s">
        <v>183</v>
      </c>
      <c r="N614" t="s">
        <v>183</v>
      </c>
      <c r="O614" t="s">
        <v>183</v>
      </c>
      <c r="P614" s="52" t="s">
        <v>1301</v>
      </c>
    </row>
    <row r="615" spans="1:16" ht="25.5" x14ac:dyDescent="0.2">
      <c r="A615">
        <v>656</v>
      </c>
      <c r="B615" s="34" t="s">
        <v>328</v>
      </c>
      <c r="C615" t="s">
        <v>1529</v>
      </c>
      <c r="D615" s="4" t="s">
        <v>2440</v>
      </c>
      <c r="E615" t="s">
        <v>2441</v>
      </c>
      <c r="F615" s="32">
        <v>1981</v>
      </c>
      <c r="G615" s="33" t="s">
        <v>2050</v>
      </c>
      <c r="H615" s="32">
        <v>23</v>
      </c>
      <c r="I615" s="13">
        <v>98</v>
      </c>
      <c r="J615">
        <f t="shared" si="20"/>
        <v>98</v>
      </c>
      <c r="K615" s="53">
        <f t="shared" si="21"/>
        <v>1883</v>
      </c>
      <c r="L615" s="4" t="s">
        <v>1984</v>
      </c>
      <c r="M615" t="s">
        <v>183</v>
      </c>
      <c r="N615" t="s">
        <v>2481</v>
      </c>
      <c r="O615" t="s">
        <v>183</v>
      </c>
      <c r="P615" s="52" t="s">
        <v>1301</v>
      </c>
    </row>
    <row r="616" spans="1:16" x14ac:dyDescent="0.2">
      <c r="A616">
        <v>657</v>
      </c>
      <c r="B616" s="34" t="s">
        <v>2442</v>
      </c>
      <c r="C616" t="s">
        <v>1967</v>
      </c>
      <c r="D616" s="4" t="s">
        <v>2443</v>
      </c>
      <c r="E616" t="s">
        <v>781</v>
      </c>
      <c r="F616" s="32">
        <v>1982</v>
      </c>
      <c r="G616" s="33" t="s">
        <v>2050</v>
      </c>
      <c r="H616" s="32">
        <v>5</v>
      </c>
      <c r="I616" s="13">
        <v>89</v>
      </c>
      <c r="J616">
        <f t="shared" si="20"/>
        <v>89</v>
      </c>
      <c r="K616" s="53">
        <f t="shared" si="21"/>
        <v>1893</v>
      </c>
      <c r="L616" s="4" t="s">
        <v>1984</v>
      </c>
      <c r="M616" t="s">
        <v>183</v>
      </c>
      <c r="N616" t="s">
        <v>2481</v>
      </c>
      <c r="O616" t="s">
        <v>183</v>
      </c>
      <c r="P616" s="52" t="s">
        <v>1301</v>
      </c>
    </row>
    <row r="617" spans="1:16" x14ac:dyDescent="0.2">
      <c r="A617">
        <v>658</v>
      </c>
      <c r="B617" s="34" t="s">
        <v>2444</v>
      </c>
      <c r="C617" t="s">
        <v>50</v>
      </c>
      <c r="D617" s="4" t="s">
        <v>2445</v>
      </c>
      <c r="E617" t="s">
        <v>1425</v>
      </c>
      <c r="F617" s="32">
        <v>1983</v>
      </c>
      <c r="G617" s="33" t="s">
        <v>2054</v>
      </c>
      <c r="H617" s="32">
        <v>18</v>
      </c>
      <c r="I617" s="13">
        <v>69</v>
      </c>
      <c r="J617">
        <f t="shared" si="20"/>
        <v>69</v>
      </c>
      <c r="K617" s="53">
        <f t="shared" si="21"/>
        <v>1914</v>
      </c>
      <c r="L617" s="4" t="s">
        <v>1984</v>
      </c>
      <c r="M617" t="s">
        <v>183</v>
      </c>
      <c r="N617" t="s">
        <v>183</v>
      </c>
      <c r="O617" t="s">
        <v>183</v>
      </c>
      <c r="P617" s="52" t="s">
        <v>1301</v>
      </c>
    </row>
    <row r="618" spans="1:16" x14ac:dyDescent="0.2">
      <c r="A618">
        <v>659</v>
      </c>
      <c r="B618" s="34" t="s">
        <v>829</v>
      </c>
      <c r="C618" t="s">
        <v>2446</v>
      </c>
      <c r="D618" t="s">
        <v>1301</v>
      </c>
      <c r="E618" t="s">
        <v>1425</v>
      </c>
      <c r="F618" s="32">
        <v>1983</v>
      </c>
      <c r="G618" s="33" t="s">
        <v>1987</v>
      </c>
      <c r="H618" s="32">
        <v>2</v>
      </c>
      <c r="I618" s="13">
        <v>79</v>
      </c>
      <c r="J618">
        <f t="shared" si="20"/>
        <v>79</v>
      </c>
      <c r="K618" s="53">
        <f t="shared" si="21"/>
        <v>1904</v>
      </c>
      <c r="L618" s="4" t="s">
        <v>1984</v>
      </c>
      <c r="M618" t="s">
        <v>183</v>
      </c>
      <c r="N618" t="s">
        <v>183</v>
      </c>
      <c r="O618" t="s">
        <v>183</v>
      </c>
      <c r="P618" s="52" t="s">
        <v>1301</v>
      </c>
    </row>
    <row r="619" spans="1:16" x14ac:dyDescent="0.2">
      <c r="A619">
        <v>660</v>
      </c>
      <c r="B619" s="34" t="s">
        <v>963</v>
      </c>
      <c r="C619" t="s">
        <v>2447</v>
      </c>
      <c r="D619" s="4" t="s">
        <v>2448</v>
      </c>
      <c r="E619" t="s">
        <v>1425</v>
      </c>
      <c r="F619" s="32">
        <v>1983</v>
      </c>
      <c r="G619" s="33" t="s">
        <v>2053</v>
      </c>
      <c r="H619" s="32">
        <v>30</v>
      </c>
      <c r="I619" s="13">
        <v>69</v>
      </c>
      <c r="J619">
        <f t="shared" si="20"/>
        <v>69</v>
      </c>
      <c r="K619" s="53">
        <f t="shared" si="21"/>
        <v>1914</v>
      </c>
      <c r="L619" s="4" t="s">
        <v>1984</v>
      </c>
      <c r="M619" t="s">
        <v>183</v>
      </c>
      <c r="N619" t="s">
        <v>183</v>
      </c>
      <c r="O619" t="s">
        <v>183</v>
      </c>
      <c r="P619" s="52" t="s">
        <v>1301</v>
      </c>
    </row>
    <row r="620" spans="1:16" x14ac:dyDescent="0.2">
      <c r="A620">
        <v>661</v>
      </c>
      <c r="B620" s="34" t="s">
        <v>380</v>
      </c>
      <c r="C620" t="s">
        <v>1020</v>
      </c>
      <c r="D620" s="4" t="s">
        <v>2449</v>
      </c>
      <c r="E620" t="s">
        <v>781</v>
      </c>
      <c r="F620" s="32">
        <v>1985</v>
      </c>
      <c r="G620" s="33" t="s">
        <v>2053</v>
      </c>
      <c r="H620" s="32">
        <v>19</v>
      </c>
      <c r="I620" s="13">
        <v>90</v>
      </c>
      <c r="J620">
        <f t="shared" si="20"/>
        <v>90</v>
      </c>
      <c r="K620" s="53">
        <f t="shared" si="21"/>
        <v>1895</v>
      </c>
      <c r="L620" s="4" t="s">
        <v>1984</v>
      </c>
      <c r="M620" t="s">
        <v>183</v>
      </c>
      <c r="N620" t="s">
        <v>183</v>
      </c>
      <c r="O620" t="s">
        <v>183</v>
      </c>
      <c r="P620" s="52" t="s">
        <v>1301</v>
      </c>
    </row>
    <row r="621" spans="1:16" ht="25.5" x14ac:dyDescent="0.2">
      <c r="A621">
        <v>662</v>
      </c>
      <c r="B621" s="34" t="s">
        <v>2450</v>
      </c>
      <c r="C621" t="s">
        <v>1964</v>
      </c>
      <c r="D621" s="4" t="s">
        <v>2451</v>
      </c>
      <c r="E621" t="s">
        <v>2452</v>
      </c>
      <c r="F621" s="32">
        <v>1986</v>
      </c>
      <c r="G621" s="33" t="s">
        <v>2050</v>
      </c>
      <c r="H621" s="32">
        <v>10</v>
      </c>
      <c r="I621" s="13">
        <v>87</v>
      </c>
      <c r="J621">
        <f t="shared" si="20"/>
        <v>87</v>
      </c>
      <c r="K621" s="53">
        <f t="shared" si="21"/>
        <v>1899</v>
      </c>
      <c r="L621" s="4" t="s">
        <v>2453</v>
      </c>
      <c r="M621" t="s">
        <v>183</v>
      </c>
      <c r="N621" t="s">
        <v>2481</v>
      </c>
      <c r="O621" t="s">
        <v>183</v>
      </c>
      <c r="P621" s="52" t="s">
        <v>1301</v>
      </c>
    </row>
    <row r="622" spans="1:16" x14ac:dyDescent="0.2">
      <c r="A622">
        <v>663</v>
      </c>
      <c r="B622" s="34" t="s">
        <v>84</v>
      </c>
      <c r="C622" t="s">
        <v>2454</v>
      </c>
      <c r="D622" s="4" t="s">
        <v>2455</v>
      </c>
      <c r="E622" t="s">
        <v>1425</v>
      </c>
      <c r="F622" s="32">
        <v>1986</v>
      </c>
      <c r="G622" s="33" t="s">
        <v>2061</v>
      </c>
      <c r="H622" s="32">
        <v>7</v>
      </c>
      <c r="I622" s="13">
        <v>69</v>
      </c>
      <c r="J622">
        <f t="shared" si="20"/>
        <v>69</v>
      </c>
      <c r="K622" s="53">
        <f t="shared" si="21"/>
        <v>1917</v>
      </c>
      <c r="L622" s="4" t="s">
        <v>2456</v>
      </c>
      <c r="M622" t="s">
        <v>183</v>
      </c>
      <c r="N622" t="s">
        <v>183</v>
      </c>
      <c r="O622" t="s">
        <v>183</v>
      </c>
      <c r="P622" s="52" t="s">
        <v>1301</v>
      </c>
    </row>
    <row r="623" spans="1:16" x14ac:dyDescent="0.2">
      <c r="A623">
        <v>664</v>
      </c>
      <c r="B623" s="34" t="s">
        <v>1951</v>
      </c>
      <c r="C623" t="s">
        <v>2457</v>
      </c>
      <c r="D623" s="4" t="s">
        <v>2458</v>
      </c>
      <c r="E623" t="s">
        <v>2459</v>
      </c>
      <c r="F623" s="32">
        <v>1987</v>
      </c>
      <c r="G623" s="33" t="s">
        <v>1987</v>
      </c>
      <c r="H623" s="32">
        <v>5</v>
      </c>
      <c r="I623" s="13">
        <v>94</v>
      </c>
      <c r="J623">
        <f t="shared" si="20"/>
        <v>94</v>
      </c>
      <c r="K623" s="53">
        <f t="shared" si="21"/>
        <v>1893</v>
      </c>
      <c r="L623" s="4" t="s">
        <v>1984</v>
      </c>
      <c r="M623" t="s">
        <v>183</v>
      </c>
      <c r="N623" t="s">
        <v>183</v>
      </c>
      <c r="O623" t="s">
        <v>183</v>
      </c>
      <c r="P623" s="52" t="s">
        <v>1301</v>
      </c>
    </row>
    <row r="624" spans="1:16" x14ac:dyDescent="0.2">
      <c r="A624">
        <v>665</v>
      </c>
      <c r="B624" s="34" t="s">
        <v>84</v>
      </c>
      <c r="C624" t="s">
        <v>2460</v>
      </c>
      <c r="D624" s="4" t="s">
        <v>2455</v>
      </c>
      <c r="E624" t="s">
        <v>1425</v>
      </c>
      <c r="F624" s="32">
        <v>1987</v>
      </c>
      <c r="G624" s="33" t="s">
        <v>2061</v>
      </c>
      <c r="H624" s="32">
        <v>3</v>
      </c>
      <c r="I624" s="13">
        <v>77</v>
      </c>
      <c r="J624">
        <f t="shared" si="20"/>
        <v>77</v>
      </c>
      <c r="K624" s="53">
        <f t="shared" si="21"/>
        <v>1910</v>
      </c>
      <c r="L624" s="4" t="s">
        <v>2461</v>
      </c>
      <c r="M624" t="s">
        <v>183</v>
      </c>
      <c r="N624" t="s">
        <v>183</v>
      </c>
      <c r="O624" t="s">
        <v>183</v>
      </c>
      <c r="P624" s="52" t="s">
        <v>1301</v>
      </c>
    </row>
    <row r="625" spans="1:16" x14ac:dyDescent="0.2">
      <c r="A625">
        <v>666</v>
      </c>
      <c r="B625" s="34" t="s">
        <v>2462</v>
      </c>
      <c r="C625" t="s">
        <v>2463</v>
      </c>
      <c r="D625" t="s">
        <v>1301</v>
      </c>
      <c r="E625" t="s">
        <v>2464</v>
      </c>
      <c r="F625" s="32">
        <v>1987</v>
      </c>
      <c r="G625" s="33" t="s">
        <v>2053</v>
      </c>
      <c r="H625" s="32">
        <v>18</v>
      </c>
      <c r="I625" s="13">
        <v>0</v>
      </c>
      <c r="J625">
        <f t="shared" si="20"/>
        <v>0</v>
      </c>
      <c r="K625" s="53">
        <f t="shared" si="21"/>
        <v>1987</v>
      </c>
      <c r="L625" s="4" t="s">
        <v>1984</v>
      </c>
      <c r="M625" t="s">
        <v>183</v>
      </c>
      <c r="N625" t="s">
        <v>183</v>
      </c>
      <c r="O625" t="s">
        <v>183</v>
      </c>
      <c r="P625" s="52" t="s">
        <v>1301</v>
      </c>
    </row>
    <row r="626" spans="1:16" ht="25.5" x14ac:dyDescent="0.2">
      <c r="A626">
        <v>667</v>
      </c>
      <c r="B626" s="34" t="s">
        <v>2450</v>
      </c>
      <c r="C626" t="s">
        <v>2446</v>
      </c>
      <c r="D626" s="4" t="s">
        <v>2946</v>
      </c>
      <c r="E626" t="s">
        <v>2155</v>
      </c>
      <c r="F626" s="32">
        <v>1988</v>
      </c>
      <c r="G626" s="33" t="s">
        <v>2054</v>
      </c>
      <c r="H626" s="32">
        <v>16</v>
      </c>
      <c r="I626" s="13">
        <v>82</v>
      </c>
      <c r="J626">
        <f t="shared" si="20"/>
        <v>82</v>
      </c>
      <c r="K626" s="53">
        <f t="shared" si="21"/>
        <v>1906</v>
      </c>
      <c r="L626" s="4" t="s">
        <v>1984</v>
      </c>
      <c r="M626" t="s">
        <v>183</v>
      </c>
      <c r="N626" t="s">
        <v>2481</v>
      </c>
      <c r="O626" t="s">
        <v>183</v>
      </c>
      <c r="P626" s="52" t="s">
        <v>1301</v>
      </c>
    </row>
    <row r="627" spans="1:16" ht="25.5" x14ac:dyDescent="0.2">
      <c r="A627">
        <v>668</v>
      </c>
      <c r="B627" s="34" t="s">
        <v>380</v>
      </c>
      <c r="C627" t="s">
        <v>2465</v>
      </c>
      <c r="D627" s="4" t="s">
        <v>2466</v>
      </c>
      <c r="E627" t="s">
        <v>781</v>
      </c>
      <c r="F627" s="32">
        <v>1989</v>
      </c>
      <c r="G627" s="33" t="s">
        <v>2058</v>
      </c>
      <c r="H627" s="32">
        <v>22</v>
      </c>
      <c r="I627" s="13">
        <v>94</v>
      </c>
      <c r="J627">
        <f t="shared" si="20"/>
        <v>94</v>
      </c>
      <c r="K627" s="53">
        <f t="shared" si="21"/>
        <v>1895</v>
      </c>
      <c r="L627" s="4" t="s">
        <v>1984</v>
      </c>
      <c r="M627" t="s">
        <v>183</v>
      </c>
      <c r="N627" t="s">
        <v>183</v>
      </c>
      <c r="O627" t="s">
        <v>183</v>
      </c>
      <c r="P627" s="52" t="s">
        <v>1301</v>
      </c>
    </row>
    <row r="628" spans="1:16" ht="25.5" x14ac:dyDescent="0.2">
      <c r="A628">
        <v>669</v>
      </c>
      <c r="B628" s="34" t="s">
        <v>279</v>
      </c>
      <c r="C628" t="s">
        <v>2467</v>
      </c>
      <c r="D628" s="4" t="s">
        <v>2458</v>
      </c>
      <c r="E628" s="4" t="s">
        <v>2468</v>
      </c>
      <c r="F628" s="32">
        <v>1991</v>
      </c>
      <c r="G628" s="33" t="s">
        <v>2050</v>
      </c>
      <c r="H628" s="32">
        <v>3</v>
      </c>
      <c r="I628" s="13">
        <v>79</v>
      </c>
      <c r="J628">
        <f t="shared" si="20"/>
        <v>79</v>
      </c>
      <c r="K628" s="53">
        <f t="shared" si="21"/>
        <v>1912</v>
      </c>
      <c r="L628" s="4" t="s">
        <v>2469</v>
      </c>
      <c r="M628" t="s">
        <v>183</v>
      </c>
      <c r="N628" t="s">
        <v>183</v>
      </c>
      <c r="O628" t="s">
        <v>183</v>
      </c>
      <c r="P628" s="52" t="s">
        <v>1301</v>
      </c>
    </row>
    <row r="629" spans="1:16" x14ac:dyDescent="0.2">
      <c r="A629">
        <v>670</v>
      </c>
      <c r="B629" s="34" t="s">
        <v>963</v>
      </c>
      <c r="C629" t="s">
        <v>1573</v>
      </c>
      <c r="D629" s="4" t="s">
        <v>369</v>
      </c>
      <c r="E629" t="s">
        <v>1425</v>
      </c>
      <c r="F629" s="32">
        <v>1991</v>
      </c>
      <c r="G629" s="33" t="s">
        <v>2103</v>
      </c>
      <c r="H629" s="32">
        <v>18</v>
      </c>
      <c r="I629" s="13">
        <v>49</v>
      </c>
      <c r="J629">
        <f t="shared" si="20"/>
        <v>49</v>
      </c>
      <c r="K629" s="53">
        <f t="shared" si="21"/>
        <v>1942</v>
      </c>
      <c r="L629" s="4" t="s">
        <v>1984</v>
      </c>
      <c r="M629" t="s">
        <v>183</v>
      </c>
      <c r="N629" t="s">
        <v>183</v>
      </c>
      <c r="O629" t="s">
        <v>183</v>
      </c>
      <c r="P629" s="52" t="s">
        <v>1301</v>
      </c>
    </row>
    <row r="630" spans="1:16" x14ac:dyDescent="0.2">
      <c r="A630">
        <v>671</v>
      </c>
      <c r="B630" s="34" t="s">
        <v>2470</v>
      </c>
      <c r="C630" t="s">
        <v>1986</v>
      </c>
      <c r="D630" s="4" t="s">
        <v>2471</v>
      </c>
      <c r="E630" t="s">
        <v>1425</v>
      </c>
      <c r="F630" s="32">
        <v>1991</v>
      </c>
      <c r="G630" s="33" t="s">
        <v>2053</v>
      </c>
      <c r="H630" s="32">
        <v>1</v>
      </c>
      <c r="I630" s="13">
        <v>23</v>
      </c>
      <c r="J630">
        <f t="shared" si="20"/>
        <v>23</v>
      </c>
      <c r="K630" s="53">
        <f t="shared" si="21"/>
        <v>1968</v>
      </c>
      <c r="L630" s="4" t="s">
        <v>1984</v>
      </c>
      <c r="M630" t="s">
        <v>183</v>
      </c>
      <c r="N630" t="s">
        <v>183</v>
      </c>
      <c r="O630" t="s">
        <v>183</v>
      </c>
      <c r="P630" s="52" t="s">
        <v>1301</v>
      </c>
    </row>
    <row r="631" spans="1:16" x14ac:dyDescent="0.2">
      <c r="A631">
        <v>672</v>
      </c>
      <c r="B631" s="34" t="s">
        <v>1373</v>
      </c>
      <c r="C631" t="s">
        <v>1981</v>
      </c>
      <c r="D631" s="4" t="s">
        <v>2472</v>
      </c>
      <c r="E631" t="s">
        <v>1425</v>
      </c>
      <c r="F631" s="32">
        <v>1992</v>
      </c>
      <c r="G631" s="33" t="s">
        <v>2050</v>
      </c>
      <c r="H631" s="32">
        <v>1</v>
      </c>
      <c r="I631" s="13" t="s">
        <v>3299</v>
      </c>
      <c r="J631" s="23" t="str">
        <f t="shared" si="20"/>
        <v>72</v>
      </c>
      <c r="K631" s="53">
        <f t="shared" si="21"/>
        <v>1920</v>
      </c>
      <c r="L631" s="4" t="s">
        <v>2469</v>
      </c>
      <c r="M631" t="s">
        <v>183</v>
      </c>
      <c r="N631" t="s">
        <v>183</v>
      </c>
      <c r="O631" t="s">
        <v>183</v>
      </c>
      <c r="P631" s="52" t="s">
        <v>1301</v>
      </c>
    </row>
    <row r="632" spans="1:16" x14ac:dyDescent="0.2">
      <c r="A632">
        <v>673</v>
      </c>
      <c r="B632" s="34" t="s">
        <v>2473</v>
      </c>
      <c r="C632" t="s">
        <v>2474</v>
      </c>
      <c r="D632" s="4" t="s">
        <v>2475</v>
      </c>
      <c r="E632" t="s">
        <v>1425</v>
      </c>
      <c r="F632" s="32">
        <v>1992</v>
      </c>
      <c r="G632" s="33" t="s">
        <v>2061</v>
      </c>
      <c r="H632" s="32">
        <v>21</v>
      </c>
      <c r="I632" s="13">
        <v>63</v>
      </c>
      <c r="J632">
        <f t="shared" si="20"/>
        <v>63</v>
      </c>
      <c r="K632" s="53">
        <f t="shared" si="21"/>
        <v>1929</v>
      </c>
      <c r="L632" s="4" t="s">
        <v>2476</v>
      </c>
      <c r="M632" t="s">
        <v>183</v>
      </c>
      <c r="N632" t="s">
        <v>183</v>
      </c>
      <c r="O632" t="s">
        <v>183</v>
      </c>
      <c r="P632" s="52" t="s">
        <v>1301</v>
      </c>
    </row>
    <row r="633" spans="1:16" x14ac:dyDescent="0.2">
      <c r="A633">
        <v>701</v>
      </c>
      <c r="B633" s="34" t="s">
        <v>2470</v>
      </c>
      <c r="C633" t="s">
        <v>2477</v>
      </c>
      <c r="D633" s="4" t="s">
        <v>2478</v>
      </c>
      <c r="E633" t="s">
        <v>2479</v>
      </c>
      <c r="F633" s="32">
        <v>1993</v>
      </c>
      <c r="G633" s="33" t="s">
        <v>2052</v>
      </c>
      <c r="H633" s="32">
        <v>28</v>
      </c>
      <c r="I633" s="13">
        <v>92</v>
      </c>
      <c r="J633">
        <f t="shared" si="20"/>
        <v>92</v>
      </c>
      <c r="K633" s="53">
        <f t="shared" si="21"/>
        <v>1901</v>
      </c>
      <c r="L633" s="4" t="s">
        <v>2480</v>
      </c>
      <c r="M633" s="10">
        <v>34104</v>
      </c>
      <c r="N633" t="s">
        <v>2481</v>
      </c>
      <c r="O633" t="s">
        <v>183</v>
      </c>
      <c r="P633" s="52" t="s">
        <v>2918</v>
      </c>
    </row>
    <row r="634" spans="1:16" x14ac:dyDescent="0.2">
      <c r="A634">
        <v>702</v>
      </c>
      <c r="B634" s="34" t="s">
        <v>2450</v>
      </c>
      <c r="C634" t="s">
        <v>2482</v>
      </c>
      <c r="D634" s="4" t="s">
        <v>2483</v>
      </c>
      <c r="E634" t="s">
        <v>2350</v>
      </c>
      <c r="F634" s="32">
        <v>1993</v>
      </c>
      <c r="G634" s="33" t="s">
        <v>2053</v>
      </c>
      <c r="H634" s="32">
        <v>28</v>
      </c>
      <c r="I634" s="13">
        <v>88</v>
      </c>
      <c r="J634">
        <f t="shared" si="20"/>
        <v>88</v>
      </c>
      <c r="K634" s="53">
        <f t="shared" si="21"/>
        <v>1905</v>
      </c>
      <c r="L634" s="4" t="s">
        <v>2480</v>
      </c>
      <c r="M634" s="10">
        <v>34289</v>
      </c>
      <c r="N634" t="s">
        <v>2481</v>
      </c>
      <c r="O634" t="s">
        <v>2879</v>
      </c>
      <c r="P634" s="52" t="s">
        <v>1301</v>
      </c>
    </row>
    <row r="635" spans="1:16" x14ac:dyDescent="0.2">
      <c r="A635">
        <v>703</v>
      </c>
      <c r="B635" s="34" t="s">
        <v>1373</v>
      </c>
      <c r="C635" t="s">
        <v>1969</v>
      </c>
      <c r="D635" s="4" t="s">
        <v>299</v>
      </c>
      <c r="E635" t="s">
        <v>1425</v>
      </c>
      <c r="F635" s="32">
        <v>1994</v>
      </c>
      <c r="G635" s="33" t="s">
        <v>2054</v>
      </c>
      <c r="H635" s="32">
        <v>17</v>
      </c>
      <c r="I635" s="13">
        <v>68</v>
      </c>
      <c r="J635">
        <f t="shared" si="20"/>
        <v>68</v>
      </c>
      <c r="K635" s="53">
        <f t="shared" si="21"/>
        <v>1926</v>
      </c>
      <c r="L635" s="4" t="s">
        <v>2480</v>
      </c>
      <c r="M635" s="10">
        <v>34402</v>
      </c>
      <c r="N635" t="s">
        <v>183</v>
      </c>
      <c r="O635" t="s">
        <v>2880</v>
      </c>
      <c r="P635" s="52" t="s">
        <v>1301</v>
      </c>
    </row>
    <row r="636" spans="1:16" x14ac:dyDescent="0.2">
      <c r="A636">
        <v>704</v>
      </c>
      <c r="B636" s="34" t="s">
        <v>2484</v>
      </c>
      <c r="C636" t="s">
        <v>2485</v>
      </c>
      <c r="D636" s="4" t="s">
        <v>2486</v>
      </c>
      <c r="E636" t="s">
        <v>1425</v>
      </c>
      <c r="F636" s="32">
        <v>1995</v>
      </c>
      <c r="G636" s="33" t="s">
        <v>2061</v>
      </c>
      <c r="H636" s="32">
        <v>11</v>
      </c>
      <c r="I636" s="13">
        <v>35</v>
      </c>
      <c r="J636">
        <f t="shared" si="20"/>
        <v>35</v>
      </c>
      <c r="K636" s="53">
        <f t="shared" si="21"/>
        <v>1960</v>
      </c>
      <c r="L636" s="4" t="s">
        <v>2480</v>
      </c>
      <c r="M636" s="10">
        <v>34915</v>
      </c>
      <c r="N636" t="s">
        <v>183</v>
      </c>
      <c r="O636" t="s">
        <v>2881</v>
      </c>
      <c r="P636" s="52" t="s">
        <v>1301</v>
      </c>
    </row>
    <row r="637" spans="1:16" x14ac:dyDescent="0.2">
      <c r="A637">
        <v>705</v>
      </c>
      <c r="B637" s="34" t="s">
        <v>165</v>
      </c>
      <c r="C637" t="s">
        <v>2736</v>
      </c>
      <c r="D637" s="4" t="s">
        <v>2487</v>
      </c>
      <c r="E637" t="s">
        <v>1425</v>
      </c>
      <c r="F637" s="32">
        <v>1995</v>
      </c>
      <c r="G637" s="33" t="s">
        <v>2058</v>
      </c>
      <c r="H637" s="32">
        <v>15</v>
      </c>
      <c r="I637" s="13">
        <v>87</v>
      </c>
      <c r="J637">
        <f t="shared" si="20"/>
        <v>87</v>
      </c>
      <c r="K637" s="53">
        <f t="shared" si="21"/>
        <v>1908</v>
      </c>
      <c r="L637" s="4" t="s">
        <v>2480</v>
      </c>
      <c r="M637" s="10">
        <v>35042</v>
      </c>
      <c r="N637" t="s">
        <v>183</v>
      </c>
      <c r="O637" t="s">
        <v>2882</v>
      </c>
      <c r="P637" s="52" t="s">
        <v>1301</v>
      </c>
    </row>
    <row r="638" spans="1:16" x14ac:dyDescent="0.2">
      <c r="A638">
        <v>706</v>
      </c>
      <c r="B638" s="34" t="s">
        <v>165</v>
      </c>
      <c r="C638" t="s">
        <v>2488</v>
      </c>
      <c r="D638" s="4" t="s">
        <v>2487</v>
      </c>
      <c r="E638" t="s">
        <v>1425</v>
      </c>
      <c r="F638" s="32">
        <v>1996</v>
      </c>
      <c r="G638" s="33" t="s">
        <v>2072</v>
      </c>
      <c r="H638" s="32">
        <v>19</v>
      </c>
      <c r="I638" s="13">
        <v>88</v>
      </c>
      <c r="J638">
        <f t="shared" si="20"/>
        <v>88</v>
      </c>
      <c r="K638" s="53">
        <f t="shared" si="21"/>
        <v>1908</v>
      </c>
      <c r="L638" s="4" t="s">
        <v>2480</v>
      </c>
      <c r="M638" s="10">
        <v>35086</v>
      </c>
      <c r="N638" t="s">
        <v>183</v>
      </c>
      <c r="O638" t="s">
        <v>2882</v>
      </c>
      <c r="P638" s="52" t="s">
        <v>1301</v>
      </c>
    </row>
    <row r="639" spans="1:16" x14ac:dyDescent="0.2">
      <c r="A639">
        <v>707</v>
      </c>
      <c r="B639" s="34" t="s">
        <v>102</v>
      </c>
      <c r="C639" t="s">
        <v>2489</v>
      </c>
      <c r="D639" s="4" t="s">
        <v>2490</v>
      </c>
      <c r="E639" t="s">
        <v>1425</v>
      </c>
      <c r="F639" s="32">
        <v>1996</v>
      </c>
      <c r="G639" s="33" t="s">
        <v>2052</v>
      </c>
      <c r="H639" s="32">
        <v>18</v>
      </c>
      <c r="I639" s="13">
        <v>60</v>
      </c>
      <c r="J639">
        <f t="shared" si="20"/>
        <v>60</v>
      </c>
      <c r="K639" s="53">
        <f t="shared" si="21"/>
        <v>1936</v>
      </c>
      <c r="L639" s="4" t="s">
        <v>2480</v>
      </c>
      <c r="M639" s="10">
        <v>35257</v>
      </c>
      <c r="N639" t="s">
        <v>183</v>
      </c>
      <c r="O639" t="s">
        <v>2883</v>
      </c>
      <c r="P639" s="52" t="s">
        <v>1301</v>
      </c>
    </row>
    <row r="640" spans="1:16" x14ac:dyDescent="0.2">
      <c r="A640">
        <v>708</v>
      </c>
      <c r="B640" s="34" t="s">
        <v>829</v>
      </c>
      <c r="C640" t="s">
        <v>2491</v>
      </c>
      <c r="D640" s="4" t="s">
        <v>2492</v>
      </c>
      <c r="E640" t="s">
        <v>1958</v>
      </c>
      <c r="F640" s="32">
        <v>1997</v>
      </c>
      <c r="G640" s="33" t="s">
        <v>2047</v>
      </c>
      <c r="H640" s="32">
        <v>14</v>
      </c>
      <c r="I640" s="13">
        <v>91</v>
      </c>
      <c r="J640">
        <f t="shared" si="20"/>
        <v>91</v>
      </c>
      <c r="K640" s="53">
        <f t="shared" si="21"/>
        <v>1906</v>
      </c>
      <c r="L640" s="4" t="s">
        <v>2480</v>
      </c>
      <c r="M640" s="10">
        <v>35100</v>
      </c>
      <c r="N640" t="s">
        <v>183</v>
      </c>
      <c r="O640" t="s">
        <v>2884</v>
      </c>
      <c r="P640" s="52" t="s">
        <v>1301</v>
      </c>
    </row>
    <row r="641" spans="1:16" x14ac:dyDescent="0.2">
      <c r="A641">
        <v>709</v>
      </c>
      <c r="B641" s="34" t="s">
        <v>963</v>
      </c>
      <c r="C641" t="s">
        <v>1962</v>
      </c>
      <c r="D641" s="4" t="s">
        <v>2493</v>
      </c>
      <c r="E641" t="s">
        <v>1425</v>
      </c>
      <c r="F641" s="32">
        <v>2001</v>
      </c>
      <c r="G641" t="s">
        <v>183</v>
      </c>
      <c r="H641" t="s">
        <v>183</v>
      </c>
      <c r="I641" s="13"/>
      <c r="K641" s="53"/>
      <c r="L641" s="4" t="s">
        <v>2494</v>
      </c>
      <c r="M641" s="10">
        <v>37000</v>
      </c>
      <c r="N641" t="s">
        <v>183</v>
      </c>
      <c r="O641" t="s">
        <v>2885</v>
      </c>
      <c r="P641" s="52" t="s">
        <v>1301</v>
      </c>
    </row>
    <row r="642" spans="1:16" x14ac:dyDescent="0.2">
      <c r="A642">
        <v>710</v>
      </c>
      <c r="B642" s="34" t="s">
        <v>2495</v>
      </c>
      <c r="C642" t="s">
        <v>1580</v>
      </c>
      <c r="D642" s="4" t="s">
        <v>2496</v>
      </c>
      <c r="E642" t="s">
        <v>2497</v>
      </c>
      <c r="F642" s="32">
        <v>2001</v>
      </c>
      <c r="G642" s="33" t="s">
        <v>2103</v>
      </c>
      <c r="H642" s="32">
        <v>29</v>
      </c>
      <c r="I642" s="13">
        <v>92</v>
      </c>
      <c r="J642">
        <f t="shared" si="20"/>
        <v>92</v>
      </c>
      <c r="K642" s="53">
        <f t="shared" si="21"/>
        <v>1909</v>
      </c>
      <c r="L642" s="4" t="s">
        <v>2494</v>
      </c>
      <c r="M642" s="10">
        <v>37101</v>
      </c>
      <c r="N642" t="s">
        <v>2481</v>
      </c>
      <c r="O642" s="13" t="s">
        <v>2886</v>
      </c>
      <c r="P642" s="52" t="s">
        <v>1301</v>
      </c>
    </row>
    <row r="643" spans="1:16" x14ac:dyDescent="0.2">
      <c r="A643">
        <v>711</v>
      </c>
      <c r="B643" s="34" t="s">
        <v>829</v>
      </c>
      <c r="C643" t="s">
        <v>1982</v>
      </c>
      <c r="D643" s="4" t="s">
        <v>2498</v>
      </c>
      <c r="E643" t="s">
        <v>1425</v>
      </c>
      <c r="F643" s="32">
        <v>2001</v>
      </c>
      <c r="G643" s="33" t="s">
        <v>2071</v>
      </c>
      <c r="H643" s="32">
        <v>29</v>
      </c>
      <c r="I643" s="13">
        <v>80</v>
      </c>
      <c r="J643">
        <f t="shared" ref="J643:J664" si="22">I643</f>
        <v>80</v>
      </c>
      <c r="K643" s="53">
        <f t="shared" si="21"/>
        <v>1921</v>
      </c>
      <c r="L643" s="4" t="s">
        <v>2938</v>
      </c>
      <c r="M643" s="10">
        <v>37185</v>
      </c>
      <c r="N643" t="s">
        <v>183</v>
      </c>
      <c r="O643" t="s">
        <v>2887</v>
      </c>
      <c r="P643" s="52" t="s">
        <v>1301</v>
      </c>
    </row>
    <row r="644" spans="1:16" x14ac:dyDescent="0.2">
      <c r="A644">
        <v>712</v>
      </c>
      <c r="B644" s="34" t="s">
        <v>2484</v>
      </c>
      <c r="C644" t="s">
        <v>1961</v>
      </c>
      <c r="D644" s="4" t="s">
        <v>2499</v>
      </c>
      <c r="E644" t="s">
        <v>1425</v>
      </c>
      <c r="F644" s="32">
        <v>2002</v>
      </c>
      <c r="G644" s="33" t="s">
        <v>1076</v>
      </c>
      <c r="H644" s="32">
        <v>28</v>
      </c>
      <c r="I644" s="13">
        <v>70</v>
      </c>
      <c r="J644">
        <f t="shared" si="22"/>
        <v>70</v>
      </c>
      <c r="K644" s="53">
        <f t="shared" si="21"/>
        <v>1932</v>
      </c>
      <c r="L644" s="4" t="s">
        <v>2500</v>
      </c>
      <c r="M644" s="10">
        <v>37395</v>
      </c>
      <c r="N644" t="s">
        <v>183</v>
      </c>
      <c r="O644" t="s">
        <v>2888</v>
      </c>
      <c r="P644" s="52" t="s">
        <v>1301</v>
      </c>
    </row>
    <row r="645" spans="1:16" x14ac:dyDescent="0.2">
      <c r="A645">
        <v>713</v>
      </c>
      <c r="B645" s="34" t="s">
        <v>829</v>
      </c>
      <c r="C645" t="s">
        <v>1019</v>
      </c>
      <c r="D645" s="4" t="s">
        <v>2498</v>
      </c>
      <c r="E645" t="s">
        <v>1425</v>
      </c>
      <c r="F645" s="32">
        <v>2003</v>
      </c>
      <c r="G645" s="33" t="s">
        <v>2072</v>
      </c>
      <c r="H645" s="32">
        <v>3</v>
      </c>
      <c r="I645" s="13">
        <v>89</v>
      </c>
      <c r="J645">
        <f t="shared" si="22"/>
        <v>89</v>
      </c>
      <c r="K645" s="53">
        <f t="shared" si="21"/>
        <v>1913</v>
      </c>
      <c r="L645" s="4" t="s">
        <v>2503</v>
      </c>
      <c r="M645" s="10">
        <v>37616</v>
      </c>
      <c r="N645" t="s">
        <v>183</v>
      </c>
      <c r="O645" t="s">
        <v>2887</v>
      </c>
      <c r="P645" s="52" t="s">
        <v>1301</v>
      </c>
    </row>
    <row r="646" spans="1:16" x14ac:dyDescent="0.2">
      <c r="A646">
        <v>714</v>
      </c>
      <c r="B646" s="34" t="s">
        <v>165</v>
      </c>
      <c r="C646" t="s">
        <v>2501</v>
      </c>
      <c r="D646" s="4" t="s">
        <v>2487</v>
      </c>
      <c r="E646" t="s">
        <v>1425</v>
      </c>
      <c r="F646" s="32">
        <v>2004</v>
      </c>
      <c r="G646" s="33" t="s">
        <v>2054</v>
      </c>
      <c r="H646" s="32">
        <v>4</v>
      </c>
      <c r="I646" s="13">
        <v>70</v>
      </c>
      <c r="J646">
        <f t="shared" si="22"/>
        <v>70</v>
      </c>
      <c r="K646" s="53">
        <f t="shared" si="21"/>
        <v>1934</v>
      </c>
      <c r="L646" s="4" t="s">
        <v>2500</v>
      </c>
      <c r="M646" s="10">
        <v>38035</v>
      </c>
      <c r="N646" t="s">
        <v>183</v>
      </c>
      <c r="O646" t="s">
        <v>2889</v>
      </c>
      <c r="P646" s="52" t="s">
        <v>1301</v>
      </c>
    </row>
    <row r="647" spans="1:16" x14ac:dyDescent="0.2">
      <c r="A647">
        <v>715</v>
      </c>
      <c r="B647" s="34" t="s">
        <v>78</v>
      </c>
      <c r="C647" t="s">
        <v>2502</v>
      </c>
      <c r="D647" s="4" t="s">
        <v>2435</v>
      </c>
      <c r="E647" t="s">
        <v>1425</v>
      </c>
      <c r="F647" s="32">
        <v>2006</v>
      </c>
      <c r="G647" s="33" t="s">
        <v>2052</v>
      </c>
      <c r="H647" s="32">
        <v>7</v>
      </c>
      <c r="I647" s="13">
        <v>81</v>
      </c>
      <c r="J647">
        <f t="shared" si="22"/>
        <v>81</v>
      </c>
      <c r="K647" s="53">
        <f t="shared" si="21"/>
        <v>1925</v>
      </c>
      <c r="L647" t="s">
        <v>2503</v>
      </c>
      <c r="M647" t="s">
        <v>183</v>
      </c>
      <c r="N647" t="s">
        <v>183</v>
      </c>
      <c r="O647" t="s">
        <v>2890</v>
      </c>
      <c r="P647" s="52" t="s">
        <v>1301</v>
      </c>
    </row>
    <row r="648" spans="1:16" ht="25.5" x14ac:dyDescent="0.2">
      <c r="A648">
        <v>716</v>
      </c>
      <c r="B648" s="34" t="s">
        <v>1158</v>
      </c>
      <c r="C648" s="4" t="s">
        <v>2504</v>
      </c>
      <c r="D648" s="4" t="s">
        <v>2439</v>
      </c>
      <c r="E648" t="s">
        <v>1425</v>
      </c>
      <c r="F648" s="32">
        <v>2007</v>
      </c>
      <c r="G648" s="33" t="s">
        <v>2054</v>
      </c>
      <c r="H648" s="32">
        <v>18</v>
      </c>
      <c r="I648" s="13">
        <v>84</v>
      </c>
      <c r="J648">
        <f t="shared" si="22"/>
        <v>84</v>
      </c>
      <c r="K648" s="53">
        <f t="shared" si="21"/>
        <v>1923</v>
      </c>
      <c r="L648" t="s">
        <v>2503</v>
      </c>
      <c r="M648" t="s">
        <v>183</v>
      </c>
      <c r="N648" s="4" t="s">
        <v>2481</v>
      </c>
      <c r="O648" t="s">
        <v>183</v>
      </c>
      <c r="P648" s="52" t="s">
        <v>2940</v>
      </c>
    </row>
    <row r="649" spans="1:16" ht="25.5" x14ac:dyDescent="0.2">
      <c r="A649">
        <v>717</v>
      </c>
      <c r="B649" t="s">
        <v>2505</v>
      </c>
      <c r="C649" s="4" t="s">
        <v>2506</v>
      </c>
      <c r="D649" t="s">
        <v>2507</v>
      </c>
      <c r="E649" t="s">
        <v>1425</v>
      </c>
      <c r="F649" s="32">
        <v>2007</v>
      </c>
      <c r="G649" s="33" t="s">
        <v>2054</v>
      </c>
      <c r="H649" s="32">
        <v>22</v>
      </c>
      <c r="I649" s="13">
        <v>3</v>
      </c>
      <c r="J649">
        <f t="shared" si="22"/>
        <v>3</v>
      </c>
      <c r="K649" s="53">
        <f t="shared" si="21"/>
        <v>2004</v>
      </c>
      <c r="L649" s="4" t="s">
        <v>2508</v>
      </c>
      <c r="M649" s="10">
        <v>39150</v>
      </c>
      <c r="N649" t="s">
        <v>183</v>
      </c>
      <c r="O649" t="s">
        <v>2891</v>
      </c>
      <c r="P649" s="52" t="s">
        <v>1301</v>
      </c>
    </row>
    <row r="650" spans="1:16" x14ac:dyDescent="0.2">
      <c r="A650">
        <v>718</v>
      </c>
      <c r="B650" t="s">
        <v>2462</v>
      </c>
      <c r="C650" t="s">
        <v>2510</v>
      </c>
      <c r="D650" t="s">
        <v>1301</v>
      </c>
      <c r="E650" t="s">
        <v>1425</v>
      </c>
      <c r="F650" s="32">
        <v>2007</v>
      </c>
      <c r="G650" s="33" t="s">
        <v>2050</v>
      </c>
      <c r="H650" s="32">
        <v>11</v>
      </c>
      <c r="I650" s="13">
        <v>87</v>
      </c>
      <c r="J650">
        <f t="shared" si="22"/>
        <v>87</v>
      </c>
      <c r="K650" s="53">
        <f t="shared" si="21"/>
        <v>1920</v>
      </c>
      <c r="L650" s="4" t="s">
        <v>2503</v>
      </c>
      <c r="M650" s="10">
        <v>39165</v>
      </c>
      <c r="N650" t="s">
        <v>183</v>
      </c>
      <c r="O650" t="s">
        <v>2892</v>
      </c>
      <c r="P650" s="52" t="s">
        <v>3331</v>
      </c>
    </row>
    <row r="651" spans="1:16" x14ac:dyDescent="0.2">
      <c r="A651">
        <v>719</v>
      </c>
      <c r="B651" t="s">
        <v>43</v>
      </c>
      <c r="C651" t="s">
        <v>2511</v>
      </c>
      <c r="D651" s="4" t="s">
        <v>2512</v>
      </c>
      <c r="E651" t="s">
        <v>2142</v>
      </c>
      <c r="F651" s="32">
        <v>2007</v>
      </c>
      <c r="G651" s="33" t="s">
        <v>2052</v>
      </c>
      <c r="H651" s="32">
        <v>25</v>
      </c>
      <c r="I651" s="13">
        <v>74</v>
      </c>
      <c r="J651">
        <f t="shared" si="22"/>
        <v>74</v>
      </c>
      <c r="K651" s="53">
        <f t="shared" si="21"/>
        <v>1933</v>
      </c>
      <c r="L651" s="4" t="s">
        <v>2503</v>
      </c>
      <c r="M651" s="10">
        <v>39278</v>
      </c>
      <c r="N651" s="4" t="s">
        <v>2481</v>
      </c>
      <c r="O651" s="13" t="s">
        <v>2893</v>
      </c>
      <c r="P651" s="52" t="s">
        <v>1301</v>
      </c>
    </row>
    <row r="652" spans="1:16" x14ac:dyDescent="0.2">
      <c r="A652">
        <v>720</v>
      </c>
      <c r="B652" t="s">
        <v>81</v>
      </c>
      <c r="C652" t="s">
        <v>1960</v>
      </c>
      <c r="D652" s="4" t="s">
        <v>2513</v>
      </c>
      <c r="E652" t="s">
        <v>2514</v>
      </c>
      <c r="F652" s="32">
        <v>2007</v>
      </c>
      <c r="G652" s="33" t="s">
        <v>2061</v>
      </c>
      <c r="H652" s="32">
        <v>21</v>
      </c>
      <c r="I652" s="13">
        <v>80</v>
      </c>
      <c r="J652">
        <f t="shared" si="22"/>
        <v>80</v>
      </c>
      <c r="K652" s="53">
        <f t="shared" si="21"/>
        <v>1927</v>
      </c>
      <c r="L652" s="4" t="s">
        <v>2503</v>
      </c>
      <c r="M652" s="10">
        <v>39300</v>
      </c>
      <c r="N652" t="s">
        <v>183</v>
      </c>
      <c r="O652" t="s">
        <v>2894</v>
      </c>
      <c r="P652" s="52" t="s">
        <v>1301</v>
      </c>
    </row>
    <row r="653" spans="1:16" x14ac:dyDescent="0.2">
      <c r="A653">
        <v>721</v>
      </c>
      <c r="B653" t="s">
        <v>2515</v>
      </c>
      <c r="C653" t="s">
        <v>2516</v>
      </c>
      <c r="D653" s="4" t="s">
        <v>2517</v>
      </c>
      <c r="E653" t="s">
        <v>1425</v>
      </c>
      <c r="F653" s="32">
        <v>2007</v>
      </c>
      <c r="G653" s="33" t="s">
        <v>2103</v>
      </c>
      <c r="H653">
        <v>14</v>
      </c>
      <c r="I653" s="13">
        <v>90</v>
      </c>
      <c r="J653">
        <f t="shared" si="22"/>
        <v>90</v>
      </c>
      <c r="K653" s="53">
        <v>1917</v>
      </c>
      <c r="L653" s="4" t="s">
        <v>2503</v>
      </c>
      <c r="M653" s="10">
        <v>39331</v>
      </c>
      <c r="N653" s="4" t="s">
        <v>2481</v>
      </c>
      <c r="O653" t="s">
        <v>183</v>
      </c>
      <c r="P653" s="52" t="s">
        <v>3482</v>
      </c>
    </row>
    <row r="654" spans="1:16" x14ac:dyDescent="0.2">
      <c r="A654">
        <v>722</v>
      </c>
      <c r="B654" t="s">
        <v>78</v>
      </c>
      <c r="C654" t="s">
        <v>208</v>
      </c>
      <c r="D654" s="4" t="s">
        <v>2435</v>
      </c>
      <c r="E654" t="s">
        <v>1425</v>
      </c>
      <c r="F654" s="32">
        <v>2008</v>
      </c>
      <c r="G654" s="33" t="s">
        <v>2072</v>
      </c>
      <c r="H654" s="32">
        <v>17</v>
      </c>
      <c r="I654" s="13">
        <v>92</v>
      </c>
      <c r="J654">
        <f t="shared" si="22"/>
        <v>92</v>
      </c>
      <c r="K654" s="53">
        <f t="shared" si="21"/>
        <v>1916</v>
      </c>
      <c r="L654" s="4" t="s">
        <v>2508</v>
      </c>
      <c r="M654" s="10">
        <v>39454</v>
      </c>
      <c r="N654" t="s">
        <v>183</v>
      </c>
      <c r="O654" t="s">
        <v>2890</v>
      </c>
      <c r="P654" s="52" t="s">
        <v>1301</v>
      </c>
    </row>
    <row r="655" spans="1:16" x14ac:dyDescent="0.2">
      <c r="A655">
        <v>723</v>
      </c>
      <c r="B655" t="s">
        <v>1988</v>
      </c>
      <c r="C655" t="s">
        <v>1977</v>
      </c>
      <c r="D655" s="4" t="s">
        <v>2518</v>
      </c>
      <c r="E655" t="s">
        <v>2142</v>
      </c>
      <c r="F655" s="32">
        <v>2008</v>
      </c>
      <c r="G655" s="33" t="s">
        <v>2047</v>
      </c>
      <c r="H655" s="32">
        <v>21</v>
      </c>
      <c r="I655" s="13">
        <v>51</v>
      </c>
      <c r="J655">
        <f t="shared" si="22"/>
        <v>51</v>
      </c>
      <c r="K655" s="53">
        <f t="shared" si="21"/>
        <v>1957</v>
      </c>
      <c r="L655" s="4" t="s">
        <v>2508</v>
      </c>
      <c r="M655" s="10">
        <v>39490</v>
      </c>
      <c r="N655" t="s">
        <v>183</v>
      </c>
      <c r="O655" t="s">
        <v>2895</v>
      </c>
      <c r="P655" s="52" t="s">
        <v>1301</v>
      </c>
    </row>
    <row r="656" spans="1:16" x14ac:dyDescent="0.2">
      <c r="A656">
        <v>724</v>
      </c>
      <c r="B656" t="s">
        <v>2519</v>
      </c>
      <c r="C656" t="s">
        <v>2520</v>
      </c>
      <c r="D656" s="4" t="s">
        <v>369</v>
      </c>
      <c r="E656" t="s">
        <v>1425</v>
      </c>
      <c r="F656" s="32">
        <v>2010</v>
      </c>
      <c r="G656" s="33" t="s">
        <v>2103</v>
      </c>
      <c r="H656" s="32">
        <v>2</v>
      </c>
      <c r="I656" s="13">
        <v>50</v>
      </c>
      <c r="J656">
        <f t="shared" si="22"/>
        <v>50</v>
      </c>
      <c r="K656" s="53">
        <f t="shared" si="21"/>
        <v>1960</v>
      </c>
      <c r="L656" s="4" t="s">
        <v>2521</v>
      </c>
      <c r="M656" s="10">
        <v>40404</v>
      </c>
      <c r="N656" t="s">
        <v>2481</v>
      </c>
      <c r="O656" s="13" t="s">
        <v>2896</v>
      </c>
      <c r="P656" s="52" t="s">
        <v>1301</v>
      </c>
    </row>
    <row r="657" spans="1:16" x14ac:dyDescent="0.2">
      <c r="A657">
        <v>725</v>
      </c>
      <c r="B657" t="s">
        <v>152</v>
      </c>
      <c r="C657" t="s">
        <v>2522</v>
      </c>
      <c r="D657" s="4" t="s">
        <v>2523</v>
      </c>
      <c r="E657" t="s">
        <v>1425</v>
      </c>
      <c r="F657" s="32">
        <v>2011</v>
      </c>
      <c r="G657" t="s">
        <v>2061</v>
      </c>
      <c r="H657" s="32">
        <v>5</v>
      </c>
      <c r="I657" s="13">
        <v>85</v>
      </c>
      <c r="J657">
        <f t="shared" si="22"/>
        <v>85</v>
      </c>
      <c r="K657" s="53">
        <f t="shared" si="21"/>
        <v>1926</v>
      </c>
      <c r="L657" s="4" t="s">
        <v>2508</v>
      </c>
      <c r="M657" s="10">
        <v>40748</v>
      </c>
      <c r="N657" t="s">
        <v>183</v>
      </c>
      <c r="O657" t="s">
        <v>183</v>
      </c>
      <c r="P657" s="52" t="s">
        <v>1301</v>
      </c>
    </row>
    <row r="658" spans="1:16" x14ac:dyDescent="0.2">
      <c r="A658">
        <v>726</v>
      </c>
      <c r="B658" t="s">
        <v>43</v>
      </c>
      <c r="C658" t="s">
        <v>2524</v>
      </c>
      <c r="D658" s="4" t="s">
        <v>2512</v>
      </c>
      <c r="E658" t="s">
        <v>2142</v>
      </c>
      <c r="F658" s="32">
        <v>2011</v>
      </c>
      <c r="G658" s="33" t="s">
        <v>2103</v>
      </c>
      <c r="H658" s="32">
        <v>26</v>
      </c>
      <c r="I658" s="13">
        <v>84</v>
      </c>
      <c r="J658">
        <f t="shared" si="22"/>
        <v>84</v>
      </c>
      <c r="K658" s="53">
        <f t="shared" si="21"/>
        <v>1927</v>
      </c>
      <c r="L658" s="4" t="s">
        <v>2521</v>
      </c>
      <c r="M658" s="10">
        <v>40802</v>
      </c>
      <c r="N658" t="s">
        <v>2481</v>
      </c>
      <c r="O658" s="13" t="s">
        <v>2893</v>
      </c>
      <c r="P658" s="52" t="s">
        <v>1301</v>
      </c>
    </row>
    <row r="659" spans="1:16" x14ac:dyDescent="0.2">
      <c r="A659">
        <v>727</v>
      </c>
      <c r="B659" t="s">
        <v>1438</v>
      </c>
      <c r="C659" t="s">
        <v>1053</v>
      </c>
      <c r="D659" s="4" t="s">
        <v>2525</v>
      </c>
      <c r="E659" t="s">
        <v>1072</v>
      </c>
      <c r="F659" s="32">
        <v>2012</v>
      </c>
      <c r="G659" s="33" t="s">
        <v>2047</v>
      </c>
      <c r="H659" s="32">
        <v>24</v>
      </c>
      <c r="I659" s="13" t="s">
        <v>3475</v>
      </c>
      <c r="J659" t="str">
        <f t="shared" si="22"/>
        <v>91</v>
      </c>
      <c r="K659" s="53">
        <f t="shared" ref="K659:K664" si="23">YEAR(DATEVALUE(H659&amp;" "&amp;G659&amp;" "&amp;F659+200)-IF(J659&lt;1,J659*365,DATE(1900+J659,1,1)))-200</f>
        <v>1921</v>
      </c>
      <c r="L659" s="4" t="s">
        <v>2508</v>
      </c>
      <c r="M659" s="10">
        <v>34296</v>
      </c>
      <c r="N659" t="s">
        <v>2481</v>
      </c>
      <c r="O659" s="13" t="s">
        <v>2897</v>
      </c>
      <c r="P659" s="52" t="s">
        <v>3474</v>
      </c>
    </row>
    <row r="660" spans="1:16" x14ac:dyDescent="0.2">
      <c r="A660">
        <v>728</v>
      </c>
      <c r="B660" t="s">
        <v>1438</v>
      </c>
      <c r="C660" t="s">
        <v>2526</v>
      </c>
      <c r="D660" s="4" t="s">
        <v>2525</v>
      </c>
      <c r="E660" t="s">
        <v>1072</v>
      </c>
      <c r="F660" s="32">
        <v>2012</v>
      </c>
      <c r="G660" s="33" t="s">
        <v>2047</v>
      </c>
      <c r="H660" s="32">
        <v>24</v>
      </c>
      <c r="I660" s="13">
        <v>90</v>
      </c>
      <c r="J660">
        <f t="shared" si="22"/>
        <v>90</v>
      </c>
      <c r="K660" s="53">
        <f t="shared" si="23"/>
        <v>1922</v>
      </c>
      <c r="L660" s="4" t="s">
        <v>2508</v>
      </c>
      <c r="M660" s="10">
        <v>40923</v>
      </c>
      <c r="N660" t="s">
        <v>2481</v>
      </c>
      <c r="O660" s="13" t="s">
        <v>2897</v>
      </c>
      <c r="P660" s="52" t="s">
        <v>1301</v>
      </c>
    </row>
    <row r="661" spans="1:16" x14ac:dyDescent="0.2">
      <c r="A661">
        <v>729</v>
      </c>
      <c r="B661" t="s">
        <v>2527</v>
      </c>
      <c r="C661" t="s">
        <v>42</v>
      </c>
      <c r="D661" s="4" t="s">
        <v>2528</v>
      </c>
      <c r="E661" t="s">
        <v>1425</v>
      </c>
      <c r="F661" s="32">
        <v>2012</v>
      </c>
      <c r="G661" s="33" t="s">
        <v>2103</v>
      </c>
      <c r="H661" s="32">
        <v>10</v>
      </c>
      <c r="I661" s="13">
        <v>88</v>
      </c>
      <c r="J661">
        <f t="shared" si="22"/>
        <v>88</v>
      </c>
      <c r="K661" s="53">
        <f t="shared" si="23"/>
        <v>1924</v>
      </c>
      <c r="L661" s="4" t="s">
        <v>2910</v>
      </c>
      <c r="M661" s="10">
        <v>41144</v>
      </c>
      <c r="N661" t="s">
        <v>2481</v>
      </c>
      <c r="O661" s="13" t="s">
        <v>2898</v>
      </c>
      <c r="P661" s="52" t="s">
        <v>1301</v>
      </c>
    </row>
    <row r="662" spans="1:16" x14ac:dyDescent="0.2">
      <c r="A662">
        <v>730</v>
      </c>
      <c r="B662" t="s">
        <v>2527</v>
      </c>
      <c r="C662" t="s">
        <v>2901</v>
      </c>
      <c r="D662" s="4" t="s">
        <v>2902</v>
      </c>
      <c r="E662" t="s">
        <v>1425</v>
      </c>
      <c r="F662" s="32">
        <v>2016</v>
      </c>
      <c r="G662" s="33" t="s">
        <v>2103</v>
      </c>
      <c r="H662" s="32">
        <v>5</v>
      </c>
      <c r="I662" s="12">
        <v>89</v>
      </c>
      <c r="J662">
        <f t="shared" si="22"/>
        <v>89</v>
      </c>
      <c r="K662" s="53">
        <f t="shared" si="23"/>
        <v>1927</v>
      </c>
      <c r="L662" s="4" t="s">
        <v>2907</v>
      </c>
      <c r="M662" s="10">
        <v>42583</v>
      </c>
      <c r="N662" t="s">
        <v>2481</v>
      </c>
      <c r="O662" s="13" t="s">
        <v>2899</v>
      </c>
      <c r="P662" s="52" t="s">
        <v>3273</v>
      </c>
    </row>
    <row r="663" spans="1:16" x14ac:dyDescent="0.2">
      <c r="A663">
        <v>731</v>
      </c>
      <c r="B663" t="s">
        <v>2903</v>
      </c>
      <c r="C663" t="s">
        <v>2904</v>
      </c>
      <c r="D663" s="4" t="s">
        <v>2905</v>
      </c>
      <c r="E663" t="s">
        <v>1425</v>
      </c>
      <c r="F663" s="32">
        <v>2017</v>
      </c>
      <c r="G663" s="33" t="s">
        <v>2052</v>
      </c>
      <c r="H663" s="32">
        <v>5</v>
      </c>
      <c r="I663" s="12">
        <v>86</v>
      </c>
      <c r="J663">
        <f t="shared" si="22"/>
        <v>86</v>
      </c>
      <c r="K663" s="53">
        <f t="shared" si="23"/>
        <v>1931</v>
      </c>
      <c r="L663" s="4" t="s">
        <v>2908</v>
      </c>
      <c r="M663" s="10">
        <v>42880</v>
      </c>
      <c r="N663" t="s">
        <v>183</v>
      </c>
      <c r="O663" s="13" t="s">
        <v>2900</v>
      </c>
      <c r="P663" s="52" t="s">
        <v>3272</v>
      </c>
    </row>
    <row r="664" spans="1:16" x14ac:dyDescent="0.2">
      <c r="A664">
        <v>732</v>
      </c>
      <c r="B664" t="s">
        <v>2484</v>
      </c>
      <c r="C664" t="s">
        <v>2906</v>
      </c>
      <c r="D664" s="4" t="s">
        <v>2512</v>
      </c>
      <c r="E664" t="s">
        <v>781</v>
      </c>
      <c r="F664" s="32">
        <v>2018</v>
      </c>
      <c r="G664" s="33" t="s">
        <v>2072</v>
      </c>
      <c r="H664" s="32">
        <v>9</v>
      </c>
      <c r="I664" s="12">
        <v>86</v>
      </c>
      <c r="J664">
        <f t="shared" si="22"/>
        <v>86</v>
      </c>
      <c r="K664" s="53">
        <f t="shared" si="23"/>
        <v>1932</v>
      </c>
      <c r="L664" s="4" t="s">
        <v>2909</v>
      </c>
      <c r="M664" s="10">
        <v>43085</v>
      </c>
      <c r="N664" t="s">
        <v>183</v>
      </c>
      <c r="O664" s="13" t="s">
        <v>2888</v>
      </c>
      <c r="P664" s="52" t="s">
        <v>1301</v>
      </c>
    </row>
  </sheetData>
  <autoFilter ref="A1:P664"/>
  <printOptions headings="1" gridLines="1"/>
  <pageMargins left="0.70866141732283472" right="0.70866141732283472" top="0.74803149606299213" bottom="0.74803149606299213" header="0.31496062992125984" footer="0.31496062992125984"/>
  <pageSetup paperSize="9" orientation="landscape" r:id="rId1"/>
  <headerFooter>
    <oddHeader>&amp;CSouth Willingham Burial Register</oddHeader>
    <oddFooter xml:space="preserve">&amp;C&amp;P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5" sqref="A5"/>
    </sheetView>
  </sheetViews>
  <sheetFormatPr defaultRowHeight="12.75" x14ac:dyDescent="0.2"/>
  <cols>
    <col min="1" max="1" width="15.28515625" bestFit="1" customWidth="1"/>
    <col min="2" max="2" width="18.5703125" customWidth="1"/>
    <col min="3" max="3" width="21.140625" customWidth="1"/>
    <col min="5" max="5" width="22.85546875" bestFit="1" customWidth="1"/>
    <col min="6" max="6" width="24.140625" bestFit="1" customWidth="1"/>
    <col min="7" max="7" width="13" customWidth="1"/>
    <col min="8" max="8" width="7" customWidth="1"/>
    <col min="9" max="9" width="47.5703125" customWidth="1"/>
  </cols>
  <sheetData>
    <row r="1" spans="1:9" s="14" customFormat="1" ht="15" x14ac:dyDescent="0.25">
      <c r="A1" s="14" t="s">
        <v>2531</v>
      </c>
      <c r="B1" s="14" t="s">
        <v>7</v>
      </c>
      <c r="C1" s="14" t="s">
        <v>1991</v>
      </c>
      <c r="D1" s="14" t="s">
        <v>1992</v>
      </c>
      <c r="E1" s="14" t="s">
        <v>2532</v>
      </c>
      <c r="F1" s="14" t="s">
        <v>2533</v>
      </c>
      <c r="G1" s="14" t="s">
        <v>1993</v>
      </c>
      <c r="H1" s="14" t="s">
        <v>1994</v>
      </c>
      <c r="I1" s="14" t="s">
        <v>1995</v>
      </c>
    </row>
    <row r="2" spans="1:9" x14ac:dyDescent="0.2">
      <c r="A2" s="13" t="s">
        <v>1996</v>
      </c>
      <c r="B2" t="s">
        <v>1997</v>
      </c>
      <c r="C2" t="s">
        <v>1998</v>
      </c>
      <c r="D2" t="s">
        <v>1999</v>
      </c>
      <c r="E2" s="23" t="s">
        <v>2000</v>
      </c>
      <c r="F2" s="23" t="s">
        <v>2001</v>
      </c>
      <c r="G2" s="23" t="s">
        <v>2002</v>
      </c>
      <c r="I2" s="4" t="s">
        <v>2003</v>
      </c>
    </row>
    <row r="3" spans="1:9" x14ac:dyDescent="0.2">
      <c r="A3" s="13" t="s">
        <v>2004</v>
      </c>
      <c r="B3" t="s">
        <v>1997</v>
      </c>
      <c r="C3" t="s">
        <v>1561</v>
      </c>
      <c r="D3" t="s">
        <v>1999</v>
      </c>
      <c r="E3" s="23" t="s">
        <v>2539</v>
      </c>
      <c r="F3" s="23" t="s">
        <v>2005</v>
      </c>
      <c r="G3" s="23"/>
    </row>
    <row r="4" spans="1:9" x14ac:dyDescent="0.2">
      <c r="A4" s="13" t="s">
        <v>3330</v>
      </c>
      <c r="B4" t="s">
        <v>2006</v>
      </c>
      <c r="C4" t="s">
        <v>2537</v>
      </c>
      <c r="D4" t="s">
        <v>2007</v>
      </c>
      <c r="E4" s="23" t="s">
        <v>2008</v>
      </c>
      <c r="F4" s="23" t="s">
        <v>2009</v>
      </c>
      <c r="G4" s="23"/>
    </row>
    <row r="5" spans="1:9" x14ac:dyDescent="0.2">
      <c r="A5" t="s">
        <v>2010</v>
      </c>
      <c r="B5" t="s">
        <v>41</v>
      </c>
      <c r="C5" t="s">
        <v>42</v>
      </c>
      <c r="D5" t="s">
        <v>1999</v>
      </c>
      <c r="E5" s="23" t="s">
        <v>2011</v>
      </c>
      <c r="F5" s="23" t="s">
        <v>2012</v>
      </c>
      <c r="G5" s="23" t="s">
        <v>2013</v>
      </c>
      <c r="H5">
        <v>59</v>
      </c>
    </row>
    <row r="6" spans="1:9" x14ac:dyDescent="0.2">
      <c r="A6" t="s">
        <v>2014</v>
      </c>
      <c r="B6" t="s">
        <v>103</v>
      </c>
      <c r="C6" t="s">
        <v>2015</v>
      </c>
      <c r="D6" t="s">
        <v>1999</v>
      </c>
      <c r="E6" s="23" t="s">
        <v>2016</v>
      </c>
      <c r="F6" s="23" t="s">
        <v>2017</v>
      </c>
      <c r="G6" s="23"/>
    </row>
    <row r="7" spans="1:9" x14ac:dyDescent="0.2">
      <c r="A7" t="s">
        <v>2018</v>
      </c>
      <c r="B7" t="s">
        <v>264</v>
      </c>
      <c r="C7" t="s">
        <v>1635</v>
      </c>
      <c r="D7" t="s">
        <v>1999</v>
      </c>
      <c r="E7" s="23" t="s">
        <v>2019</v>
      </c>
      <c r="F7" s="23" t="s">
        <v>2020</v>
      </c>
      <c r="G7" s="23"/>
    </row>
    <row r="8" spans="1:9" x14ac:dyDescent="0.2">
      <c r="A8" t="s">
        <v>2021</v>
      </c>
      <c r="B8" t="s">
        <v>2022</v>
      </c>
      <c r="C8" t="s">
        <v>406</v>
      </c>
      <c r="D8" t="s">
        <v>1999</v>
      </c>
      <c r="E8" s="23" t="s">
        <v>2023</v>
      </c>
      <c r="F8" s="10">
        <v>262</v>
      </c>
      <c r="G8" s="10">
        <v>262</v>
      </c>
      <c r="H8" s="25">
        <v>50</v>
      </c>
    </row>
    <row r="9" spans="1:9" x14ac:dyDescent="0.2">
      <c r="A9" t="s">
        <v>2024</v>
      </c>
      <c r="B9" t="s">
        <v>1497</v>
      </c>
      <c r="C9" t="s">
        <v>386</v>
      </c>
      <c r="D9" t="s">
        <v>1999</v>
      </c>
      <c r="E9" s="10">
        <v>368</v>
      </c>
      <c r="F9" s="10">
        <v>9597</v>
      </c>
      <c r="G9" s="10">
        <v>9916</v>
      </c>
      <c r="H9" s="25">
        <v>76</v>
      </c>
    </row>
    <row r="10" spans="1:9" x14ac:dyDescent="0.2">
      <c r="A10" t="s">
        <v>2025</v>
      </c>
      <c r="B10" t="s">
        <v>2026</v>
      </c>
      <c r="C10" t="s">
        <v>2027</v>
      </c>
      <c r="D10" t="s">
        <v>1999</v>
      </c>
      <c r="E10" s="10">
        <v>9741</v>
      </c>
      <c r="F10" s="10">
        <v>10261</v>
      </c>
    </row>
    <row r="11" spans="1:9" x14ac:dyDescent="0.2">
      <c r="A11" t="s">
        <v>2028</v>
      </c>
      <c r="B11" t="s">
        <v>1966</v>
      </c>
      <c r="C11" t="s">
        <v>2535</v>
      </c>
      <c r="D11" t="s">
        <v>1999</v>
      </c>
      <c r="E11" s="10">
        <v>10684</v>
      </c>
      <c r="F11" s="10">
        <v>11637</v>
      </c>
    </row>
    <row r="12" spans="1:9" x14ac:dyDescent="0.2">
      <c r="A12" t="s">
        <v>2029</v>
      </c>
      <c r="B12" t="s">
        <v>2030</v>
      </c>
      <c r="C12" t="s">
        <v>2536</v>
      </c>
      <c r="D12" t="s">
        <v>1999</v>
      </c>
      <c r="E12" s="10">
        <v>11707</v>
      </c>
      <c r="F12" s="31">
        <v>13757</v>
      </c>
    </row>
    <row r="13" spans="1:9" x14ac:dyDescent="0.2">
      <c r="A13" t="s">
        <v>2031</v>
      </c>
      <c r="B13" t="s">
        <v>2032</v>
      </c>
      <c r="C13" t="s">
        <v>2033</v>
      </c>
      <c r="D13" t="s">
        <v>1999</v>
      </c>
      <c r="E13" s="10">
        <v>14642</v>
      </c>
      <c r="F13" s="10">
        <v>15327</v>
      </c>
    </row>
    <row r="14" spans="1:9" x14ac:dyDescent="0.2">
      <c r="A14" t="s">
        <v>2034</v>
      </c>
      <c r="B14" t="s">
        <v>2530</v>
      </c>
      <c r="C14" t="s">
        <v>2529</v>
      </c>
      <c r="D14" t="s">
        <v>1999</v>
      </c>
      <c r="E14" s="10">
        <v>15637</v>
      </c>
      <c r="F14" s="10">
        <v>16278</v>
      </c>
    </row>
    <row r="15" spans="1:9" x14ac:dyDescent="0.2">
      <c r="A15" t="s">
        <v>2035</v>
      </c>
      <c r="B15" t="s">
        <v>2036</v>
      </c>
      <c r="C15" t="s">
        <v>2037</v>
      </c>
      <c r="D15" t="s">
        <v>1999</v>
      </c>
      <c r="E15" s="10">
        <v>17184</v>
      </c>
      <c r="F15" s="10">
        <v>22616</v>
      </c>
    </row>
    <row r="16" spans="1:9" x14ac:dyDescent="0.2">
      <c r="A16" t="s">
        <v>2038</v>
      </c>
      <c r="B16" t="s">
        <v>1746</v>
      </c>
      <c r="C16" t="s">
        <v>2534</v>
      </c>
      <c r="D16" t="s">
        <v>1999</v>
      </c>
      <c r="E16" s="10">
        <v>22844</v>
      </c>
      <c r="F16" s="10">
        <v>33573</v>
      </c>
    </row>
  </sheetData>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72"/>
  <sheetViews>
    <sheetView tabSelected="1" workbookViewId="0">
      <pane xSplit="2" ySplit="1" topLeftCell="W152" activePane="bottomRight" state="frozen"/>
      <selection pane="topRight" activeCell="C1" sqref="C1"/>
      <selection pane="bottomLeft" activeCell="A2" sqref="A2"/>
      <selection pane="bottomRight" activeCell="AE123" sqref="AE123:AE172"/>
    </sheetView>
  </sheetViews>
  <sheetFormatPr defaultRowHeight="12.75" x14ac:dyDescent="0.2"/>
  <cols>
    <col min="1" max="1" width="8.85546875" customWidth="1"/>
    <col min="2" max="2" width="9.7109375" customWidth="1"/>
    <col min="3" max="3" width="12.28515625" customWidth="1"/>
    <col min="4" max="4" width="13" customWidth="1"/>
    <col min="5" max="5" width="16.28515625" bestFit="1" customWidth="1"/>
    <col min="6" max="6" width="10.140625" customWidth="1"/>
    <col min="9" max="9" width="17.85546875" bestFit="1" customWidth="1"/>
    <col min="10" max="10" width="21.140625" customWidth="1"/>
    <col min="11" max="11" width="14" customWidth="1"/>
    <col min="12" max="12" width="10" customWidth="1"/>
    <col min="13" max="13" width="13.28515625" customWidth="1"/>
    <col min="14" max="14" width="12.7109375" bestFit="1" customWidth="1"/>
    <col min="15" max="15" width="16.140625" bestFit="1" customWidth="1"/>
    <col min="16" max="16" width="10.28515625" customWidth="1"/>
    <col min="20" max="20" width="17.5703125" bestFit="1" customWidth="1"/>
    <col min="21" max="21" width="11.42578125" customWidth="1"/>
    <col min="22" max="22" width="10.28515625" customWidth="1"/>
    <col min="23" max="23" width="14.140625" customWidth="1"/>
    <col min="24" max="24" width="12.85546875" customWidth="1"/>
    <col min="25" max="25" width="14.5703125" customWidth="1"/>
    <col min="26" max="26" width="13.85546875" customWidth="1"/>
    <col min="27" max="29" width="15.7109375" customWidth="1"/>
    <col min="30" max="30" width="39.85546875" customWidth="1"/>
    <col min="31" max="31" width="38.28515625" bestFit="1" customWidth="1"/>
  </cols>
  <sheetData>
    <row r="1" spans="1:63" ht="39" customHeight="1" x14ac:dyDescent="0.2">
      <c r="A1" s="76" t="s">
        <v>3296</v>
      </c>
      <c r="B1" s="76" t="s">
        <v>3295</v>
      </c>
      <c r="C1" s="77" t="s">
        <v>3274</v>
      </c>
      <c r="D1" s="77" t="s">
        <v>3275</v>
      </c>
      <c r="E1" s="77" t="s">
        <v>3276</v>
      </c>
      <c r="F1" s="77" t="s">
        <v>3280</v>
      </c>
      <c r="G1" s="77" t="s">
        <v>3279</v>
      </c>
      <c r="H1" s="77" t="s">
        <v>3278</v>
      </c>
      <c r="I1" s="77" t="s">
        <v>3277</v>
      </c>
      <c r="J1" s="77" t="s">
        <v>3315</v>
      </c>
      <c r="K1" s="77" t="s">
        <v>3285</v>
      </c>
      <c r="L1" s="77" t="s">
        <v>3286</v>
      </c>
      <c r="M1" s="78" t="s">
        <v>3287</v>
      </c>
      <c r="N1" s="78" t="s">
        <v>3281</v>
      </c>
      <c r="O1" s="77" t="s">
        <v>3282</v>
      </c>
      <c r="P1" s="77" t="s">
        <v>3283</v>
      </c>
      <c r="Q1" s="77" t="s">
        <v>3284</v>
      </c>
      <c r="R1" s="77" t="s">
        <v>3288</v>
      </c>
      <c r="S1" s="77" t="s">
        <v>3289</v>
      </c>
      <c r="T1" s="77" t="s">
        <v>3290</v>
      </c>
      <c r="U1" s="77" t="s">
        <v>3291</v>
      </c>
      <c r="V1" s="77" t="s">
        <v>3292</v>
      </c>
      <c r="W1" s="77" t="s">
        <v>3293</v>
      </c>
      <c r="X1" s="77" t="s">
        <v>3325</v>
      </c>
      <c r="Y1" s="77" t="s">
        <v>3326</v>
      </c>
      <c r="Z1" s="77" t="s">
        <v>3327</v>
      </c>
      <c r="AA1" s="77" t="s">
        <v>3328</v>
      </c>
      <c r="AB1" s="77" t="s">
        <v>3929</v>
      </c>
      <c r="AC1" s="77" t="s">
        <v>3930</v>
      </c>
      <c r="AD1" s="77" t="s">
        <v>3294</v>
      </c>
      <c r="AE1" s="77" t="s">
        <v>40</v>
      </c>
    </row>
    <row r="2" spans="1:63" ht="14.25" x14ac:dyDescent="0.2">
      <c r="A2" s="79" t="s">
        <v>3332</v>
      </c>
      <c r="B2" s="80">
        <v>28</v>
      </c>
      <c r="C2" s="81" t="s">
        <v>3300</v>
      </c>
      <c r="D2" s="80" t="s">
        <v>72</v>
      </c>
      <c r="E2" s="80" t="s">
        <v>2310</v>
      </c>
      <c r="F2" s="80" t="s">
        <v>2298</v>
      </c>
      <c r="G2" s="80"/>
      <c r="H2" s="82" t="str">
        <f>IF(ISBLANK(G2),"",RIGHT(C2,4)-G2)</f>
        <v/>
      </c>
      <c r="I2" s="80" t="s">
        <v>1309</v>
      </c>
      <c r="J2" s="80" t="s">
        <v>3939</v>
      </c>
      <c r="K2" s="80" t="s">
        <v>1309</v>
      </c>
      <c r="L2" s="80" t="s">
        <v>1309</v>
      </c>
      <c r="M2" s="80" t="s">
        <v>1309</v>
      </c>
      <c r="N2" s="83" t="s">
        <v>3316</v>
      </c>
      <c r="O2" s="80" t="s">
        <v>3317</v>
      </c>
      <c r="P2" s="80" t="s">
        <v>3318</v>
      </c>
      <c r="Q2" s="80"/>
      <c r="R2" s="82" t="str">
        <f>IF(ISBLANK(Q2),"",RIGHT(C2,4)-Q2)</f>
        <v/>
      </c>
      <c r="S2" s="80" t="s">
        <v>1309</v>
      </c>
      <c r="T2" s="80" t="s">
        <v>3939</v>
      </c>
      <c r="U2" s="80" t="s">
        <v>1309</v>
      </c>
      <c r="V2" s="80" t="s">
        <v>1309</v>
      </c>
      <c r="W2" s="80" t="s">
        <v>1309</v>
      </c>
      <c r="X2" s="80" t="s">
        <v>3319</v>
      </c>
      <c r="Y2" s="80" t="s">
        <v>44</v>
      </c>
      <c r="Z2" s="80" t="s">
        <v>43</v>
      </c>
      <c r="AA2" s="80" t="s">
        <v>44</v>
      </c>
      <c r="AB2" s="80" t="s">
        <v>1309</v>
      </c>
      <c r="AC2" s="80" t="s">
        <v>1309</v>
      </c>
      <c r="AD2" s="80" t="s">
        <v>3320</v>
      </c>
      <c r="AE2" s="80" t="s">
        <v>3940</v>
      </c>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row>
    <row r="3" spans="1:63" ht="14.25" x14ac:dyDescent="0.2">
      <c r="A3" s="79" t="s">
        <v>3332</v>
      </c>
      <c r="B3" s="80">
        <v>29</v>
      </c>
      <c r="C3" s="81" t="s">
        <v>3301</v>
      </c>
      <c r="D3" s="80" t="s">
        <v>116</v>
      </c>
      <c r="E3" s="80" t="s">
        <v>60</v>
      </c>
      <c r="F3" s="80" t="s">
        <v>2298</v>
      </c>
      <c r="G3" s="80"/>
      <c r="H3" s="82" t="str">
        <f t="shared" ref="H3:H8" si="0">IF(ISBLANK(G3),"",RIGHT(C3,4)-G3)</f>
        <v/>
      </c>
      <c r="I3" s="80" t="s">
        <v>1309</v>
      </c>
      <c r="J3" s="80" t="s">
        <v>3939</v>
      </c>
      <c r="K3" s="80" t="s">
        <v>1309</v>
      </c>
      <c r="L3" s="80" t="s">
        <v>1309</v>
      </c>
      <c r="M3" s="80" t="s">
        <v>1309</v>
      </c>
      <c r="N3" s="83" t="s">
        <v>97</v>
      </c>
      <c r="O3" s="80" t="s">
        <v>3321</v>
      </c>
      <c r="P3" s="80" t="s">
        <v>3318</v>
      </c>
      <c r="Q3" s="80"/>
      <c r="R3" s="82" t="str">
        <f t="shared" ref="R3:R8" si="1">IF(ISBLANK(Q3),"",RIGHT(C3,4)-Q3)</f>
        <v/>
      </c>
      <c r="S3" s="80" t="s">
        <v>1309</v>
      </c>
      <c r="T3" s="80" t="s">
        <v>3939</v>
      </c>
      <c r="U3" s="80" t="s">
        <v>1309</v>
      </c>
      <c r="V3" s="80" t="s">
        <v>1309</v>
      </c>
      <c r="W3" s="80" t="s">
        <v>1309</v>
      </c>
      <c r="X3" s="80" t="s">
        <v>3322</v>
      </c>
      <c r="Y3" s="80" t="s">
        <v>47</v>
      </c>
      <c r="Z3" s="80" t="s">
        <v>116</v>
      </c>
      <c r="AA3" s="80" t="s">
        <v>1573</v>
      </c>
      <c r="AB3" s="80" t="s">
        <v>1309</v>
      </c>
      <c r="AC3" s="80" t="s">
        <v>1309</v>
      </c>
      <c r="AD3" s="80" t="s">
        <v>3323</v>
      </c>
      <c r="AE3" s="80" t="s">
        <v>1309</v>
      </c>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row>
    <row r="4" spans="1:63" ht="14.25" x14ac:dyDescent="0.2">
      <c r="A4" s="79" t="s">
        <v>3332</v>
      </c>
      <c r="B4" s="80">
        <v>30</v>
      </c>
      <c r="C4" s="81" t="s">
        <v>3302</v>
      </c>
      <c r="D4" s="80" t="s">
        <v>3303</v>
      </c>
      <c r="E4" s="80" t="s">
        <v>44</v>
      </c>
      <c r="F4" s="80" t="s">
        <v>2298</v>
      </c>
      <c r="G4" s="80"/>
      <c r="H4" s="82" t="str">
        <f t="shared" si="0"/>
        <v/>
      </c>
      <c r="I4" s="80" t="s">
        <v>1309</v>
      </c>
      <c r="J4" s="80" t="s">
        <v>3304</v>
      </c>
      <c r="K4" s="80" t="s">
        <v>1309</v>
      </c>
      <c r="L4" s="80" t="s">
        <v>1309</v>
      </c>
      <c r="M4" s="80" t="s">
        <v>1309</v>
      </c>
      <c r="N4" s="83" t="s">
        <v>43</v>
      </c>
      <c r="O4" s="80" t="s">
        <v>57</v>
      </c>
      <c r="P4" s="80" t="s">
        <v>3318</v>
      </c>
      <c r="Q4" s="80"/>
      <c r="R4" s="82" t="str">
        <f t="shared" si="1"/>
        <v/>
      </c>
      <c r="S4" s="80" t="s">
        <v>1309</v>
      </c>
      <c r="T4" s="80" t="s">
        <v>3939</v>
      </c>
      <c r="U4" s="80" t="s">
        <v>1309</v>
      </c>
      <c r="V4" s="80" t="s">
        <v>1309</v>
      </c>
      <c r="W4" s="80" t="s">
        <v>1309</v>
      </c>
      <c r="X4" s="80" t="s">
        <v>3303</v>
      </c>
      <c r="Y4" s="80" t="s">
        <v>50</v>
      </c>
      <c r="Z4" s="80" t="s">
        <v>43</v>
      </c>
      <c r="AA4" s="80" t="s">
        <v>71</v>
      </c>
      <c r="AB4" s="80" t="s">
        <v>1309</v>
      </c>
      <c r="AC4" s="80" t="s">
        <v>1309</v>
      </c>
      <c r="AD4" s="80" t="s">
        <v>3323</v>
      </c>
      <c r="AE4" s="80" t="s">
        <v>1309</v>
      </c>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row>
    <row r="5" spans="1:63" ht="14.25" x14ac:dyDescent="0.2">
      <c r="A5" s="79" t="s">
        <v>3332</v>
      </c>
      <c r="B5" s="80">
        <v>31</v>
      </c>
      <c r="C5" s="81" t="s">
        <v>3305</v>
      </c>
      <c r="D5" s="80" t="s">
        <v>3306</v>
      </c>
      <c r="E5" s="80" t="s">
        <v>3307</v>
      </c>
      <c r="F5" s="80" t="s">
        <v>2298</v>
      </c>
      <c r="G5" s="80"/>
      <c r="H5" s="82" t="str">
        <f t="shared" si="0"/>
        <v/>
      </c>
      <c r="I5" s="80" t="s">
        <v>1309</v>
      </c>
      <c r="J5" s="80" t="s">
        <v>3939</v>
      </c>
      <c r="K5" s="80" t="s">
        <v>1309</v>
      </c>
      <c r="L5" s="80" t="s">
        <v>1309</v>
      </c>
      <c r="M5" s="80" t="s">
        <v>1309</v>
      </c>
      <c r="N5" s="83" t="s">
        <v>45</v>
      </c>
      <c r="O5" s="80" t="s">
        <v>169</v>
      </c>
      <c r="P5" s="80" t="s">
        <v>3318</v>
      </c>
      <c r="Q5" s="80"/>
      <c r="R5" s="82" t="str">
        <f t="shared" si="1"/>
        <v/>
      </c>
      <c r="S5" s="80" t="s">
        <v>1309</v>
      </c>
      <c r="T5" s="80" t="s">
        <v>3939</v>
      </c>
      <c r="U5" s="80" t="s">
        <v>1309</v>
      </c>
      <c r="V5" s="80" t="s">
        <v>1309</v>
      </c>
      <c r="W5" s="80" t="s">
        <v>1309</v>
      </c>
      <c r="X5" s="80" t="s">
        <v>164</v>
      </c>
      <c r="Y5" s="80" t="s">
        <v>50</v>
      </c>
      <c r="Z5" s="80" t="s">
        <v>116</v>
      </c>
      <c r="AA5" s="80" t="s">
        <v>46</v>
      </c>
      <c r="AB5" s="80" t="s">
        <v>1309</v>
      </c>
      <c r="AC5" s="80" t="s">
        <v>1309</v>
      </c>
      <c r="AD5" s="80" t="s">
        <v>3323</v>
      </c>
      <c r="AE5" s="80" t="s">
        <v>1309</v>
      </c>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row>
    <row r="6" spans="1:63" ht="14.25" x14ac:dyDescent="0.2">
      <c r="A6" s="79" t="s">
        <v>3332</v>
      </c>
      <c r="B6" s="80">
        <v>32</v>
      </c>
      <c r="C6" s="81" t="s">
        <v>3308</v>
      </c>
      <c r="D6" s="80" t="s">
        <v>45</v>
      </c>
      <c r="E6" s="80" t="s">
        <v>44</v>
      </c>
      <c r="F6" s="80" t="s">
        <v>2298</v>
      </c>
      <c r="G6" s="80"/>
      <c r="H6" s="82" t="str">
        <f t="shared" si="0"/>
        <v/>
      </c>
      <c r="I6" s="80" t="s">
        <v>1309</v>
      </c>
      <c r="J6" s="80" t="s">
        <v>3939</v>
      </c>
      <c r="K6" s="80" t="s">
        <v>1309</v>
      </c>
      <c r="L6" s="80" t="s">
        <v>1309</v>
      </c>
      <c r="M6" s="80" t="s">
        <v>1309</v>
      </c>
      <c r="N6" s="83" t="s">
        <v>103</v>
      </c>
      <c r="O6" s="80" t="s">
        <v>391</v>
      </c>
      <c r="P6" s="80" t="s">
        <v>3318</v>
      </c>
      <c r="Q6" s="80"/>
      <c r="R6" s="82" t="str">
        <f t="shared" si="1"/>
        <v/>
      </c>
      <c r="S6" s="80" t="s">
        <v>1309</v>
      </c>
      <c r="T6" s="80" t="s">
        <v>3939</v>
      </c>
      <c r="U6" s="80" t="s">
        <v>1309</v>
      </c>
      <c r="V6" s="80" t="s">
        <v>1309</v>
      </c>
      <c r="W6" s="80" t="s">
        <v>1309</v>
      </c>
      <c r="X6" s="80" t="s">
        <v>48</v>
      </c>
      <c r="Y6" s="80" t="s">
        <v>167</v>
      </c>
      <c r="Z6" s="80" t="s">
        <v>103</v>
      </c>
      <c r="AA6" s="80" t="s">
        <v>390</v>
      </c>
      <c r="AB6" s="80" t="s">
        <v>1309</v>
      </c>
      <c r="AC6" s="80" t="s">
        <v>1309</v>
      </c>
      <c r="AD6" s="80" t="s">
        <v>3323</v>
      </c>
      <c r="AE6" s="80" t="s">
        <v>1309</v>
      </c>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row>
    <row r="7" spans="1:63" ht="14.25" x14ac:dyDescent="0.2">
      <c r="A7" s="79" t="s">
        <v>3332</v>
      </c>
      <c r="B7" s="80">
        <v>33</v>
      </c>
      <c r="C7" s="81" t="s">
        <v>3309</v>
      </c>
      <c r="D7" s="80" t="s">
        <v>3310</v>
      </c>
      <c r="E7" s="80" t="s">
        <v>3311</v>
      </c>
      <c r="F7" s="80" t="s">
        <v>2298</v>
      </c>
      <c r="G7" s="80"/>
      <c r="H7" s="82" t="str">
        <f t="shared" si="0"/>
        <v/>
      </c>
      <c r="I7" s="80" t="s">
        <v>1309</v>
      </c>
      <c r="J7" s="80" t="s">
        <v>3939</v>
      </c>
      <c r="K7" s="80" t="s">
        <v>1309</v>
      </c>
      <c r="L7" s="80" t="s">
        <v>1309</v>
      </c>
      <c r="M7" s="80" t="s">
        <v>1309</v>
      </c>
      <c r="N7" s="83" t="s">
        <v>156</v>
      </c>
      <c r="O7" s="80" t="s">
        <v>3321</v>
      </c>
      <c r="P7" s="80" t="s">
        <v>3318</v>
      </c>
      <c r="Q7" s="80"/>
      <c r="R7" s="82" t="str">
        <f t="shared" si="1"/>
        <v/>
      </c>
      <c r="S7" s="80" t="s">
        <v>1309</v>
      </c>
      <c r="T7" s="80" t="s">
        <v>3939</v>
      </c>
      <c r="U7" s="80" t="s">
        <v>1309</v>
      </c>
      <c r="V7" s="80" t="s">
        <v>1309</v>
      </c>
      <c r="W7" s="80" t="s">
        <v>1309</v>
      </c>
      <c r="X7" s="80" t="s">
        <v>43</v>
      </c>
      <c r="Y7" s="80" t="s">
        <v>46</v>
      </c>
      <c r="Z7" s="80" t="s">
        <v>43</v>
      </c>
      <c r="AA7" s="80" t="s">
        <v>3324</v>
      </c>
      <c r="AB7" s="80" t="s">
        <v>1309</v>
      </c>
      <c r="AC7" s="80" t="s">
        <v>1309</v>
      </c>
      <c r="AD7" s="80" t="s">
        <v>3323</v>
      </c>
      <c r="AE7" s="80" t="s">
        <v>1309</v>
      </c>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row>
    <row r="8" spans="1:63" ht="14.25" x14ac:dyDescent="0.2">
      <c r="A8" s="79" t="s">
        <v>3332</v>
      </c>
      <c r="B8" s="80">
        <v>34</v>
      </c>
      <c r="C8" s="81" t="s">
        <v>3312</v>
      </c>
      <c r="D8" s="80" t="s">
        <v>3313</v>
      </c>
      <c r="E8" s="80" t="s">
        <v>98</v>
      </c>
      <c r="F8" s="80" t="s">
        <v>2298</v>
      </c>
      <c r="G8" s="80"/>
      <c r="H8" s="82" t="str">
        <f t="shared" si="0"/>
        <v/>
      </c>
      <c r="I8" s="80" t="s">
        <v>1309</v>
      </c>
      <c r="J8" s="80" t="s">
        <v>3314</v>
      </c>
      <c r="K8" s="80" t="s">
        <v>1309</v>
      </c>
      <c r="L8" s="80" t="s">
        <v>1309</v>
      </c>
      <c r="M8" s="80" t="s">
        <v>1309</v>
      </c>
      <c r="N8" s="83" t="s">
        <v>43</v>
      </c>
      <c r="O8" s="80" t="s">
        <v>123</v>
      </c>
      <c r="P8" s="80" t="s">
        <v>3318</v>
      </c>
      <c r="Q8" s="80"/>
      <c r="R8" s="82" t="str">
        <f t="shared" si="1"/>
        <v/>
      </c>
      <c r="S8" s="80" t="s">
        <v>1309</v>
      </c>
      <c r="T8" s="80" t="s">
        <v>3939</v>
      </c>
      <c r="U8" s="80" t="s">
        <v>1309</v>
      </c>
      <c r="V8" s="80" t="s">
        <v>1309</v>
      </c>
      <c r="W8" s="80" t="s">
        <v>1309</v>
      </c>
      <c r="X8" s="80" t="s">
        <v>3313</v>
      </c>
      <c r="Y8" s="80" t="s">
        <v>98</v>
      </c>
      <c r="Z8" s="80" t="s">
        <v>43</v>
      </c>
      <c r="AA8" s="80" t="s">
        <v>123</v>
      </c>
      <c r="AB8" s="80" t="s">
        <v>1309</v>
      </c>
      <c r="AC8" s="80" t="s">
        <v>1309</v>
      </c>
      <c r="AD8" s="80" t="s">
        <v>3329</v>
      </c>
      <c r="AE8" s="80" t="s">
        <v>1309</v>
      </c>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row>
    <row r="9" spans="1:63" ht="14.25" x14ac:dyDescent="0.2">
      <c r="A9" s="79" t="s">
        <v>3332</v>
      </c>
      <c r="B9" s="80">
        <v>35</v>
      </c>
      <c r="C9" s="80" t="s">
        <v>3312</v>
      </c>
      <c r="D9" s="80" t="s">
        <v>43</v>
      </c>
      <c r="E9" s="80" t="s">
        <v>71</v>
      </c>
      <c r="F9" s="80" t="s">
        <v>2298</v>
      </c>
      <c r="G9" s="80"/>
      <c r="H9" s="80"/>
      <c r="I9" s="80" t="s">
        <v>1309</v>
      </c>
      <c r="J9" s="80" t="s">
        <v>3939</v>
      </c>
      <c r="K9" s="80" t="s">
        <v>1309</v>
      </c>
      <c r="L9" s="80" t="s">
        <v>1309</v>
      </c>
      <c r="M9" s="80" t="s">
        <v>1309</v>
      </c>
      <c r="N9" s="80" t="s">
        <v>43</v>
      </c>
      <c r="O9" s="80" t="s">
        <v>46</v>
      </c>
      <c r="P9" s="80" t="s">
        <v>3318</v>
      </c>
      <c r="Q9" s="80"/>
      <c r="R9" s="80"/>
      <c r="S9" s="80" t="s">
        <v>1309</v>
      </c>
      <c r="T9" s="80" t="s">
        <v>3939</v>
      </c>
      <c r="U9" s="80" t="s">
        <v>1309</v>
      </c>
      <c r="V9" s="80" t="s">
        <v>1309</v>
      </c>
      <c r="W9" s="80" t="s">
        <v>1309</v>
      </c>
      <c r="X9" s="80" t="s">
        <v>3365</v>
      </c>
      <c r="Y9" s="80" t="s">
        <v>101</v>
      </c>
      <c r="Z9" s="80" t="s">
        <v>3366</v>
      </c>
      <c r="AA9" s="80" t="s">
        <v>44</v>
      </c>
      <c r="AB9" s="80" t="s">
        <v>1309</v>
      </c>
      <c r="AC9" s="80" t="s">
        <v>1309</v>
      </c>
      <c r="AD9" s="80" t="s">
        <v>3367</v>
      </c>
      <c r="AE9" s="80" t="s">
        <v>1309</v>
      </c>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row>
    <row r="10" spans="1:63" ht="14.25" x14ac:dyDescent="0.2">
      <c r="A10" s="79" t="s">
        <v>3332</v>
      </c>
      <c r="B10" s="80">
        <v>36</v>
      </c>
      <c r="C10" s="80" t="s">
        <v>3334</v>
      </c>
      <c r="D10" s="80" t="s">
        <v>3335</v>
      </c>
      <c r="E10" s="80" t="s">
        <v>192</v>
      </c>
      <c r="F10" s="80" t="s">
        <v>2298</v>
      </c>
      <c r="G10" s="80"/>
      <c r="H10" s="80"/>
      <c r="I10" s="80" t="s">
        <v>1309</v>
      </c>
      <c r="J10" s="80" t="s">
        <v>3939</v>
      </c>
      <c r="K10" s="80" t="s">
        <v>1309</v>
      </c>
      <c r="L10" s="80" t="s">
        <v>1309</v>
      </c>
      <c r="M10" s="80" t="s">
        <v>1309</v>
      </c>
      <c r="N10" s="80" t="s">
        <v>3361</v>
      </c>
      <c r="O10" s="80" t="s">
        <v>702</v>
      </c>
      <c r="P10" s="80" t="s">
        <v>3318</v>
      </c>
      <c r="Q10" s="80"/>
      <c r="R10" s="80"/>
      <c r="S10" s="80" t="s">
        <v>1309</v>
      </c>
      <c r="T10" s="80" t="s">
        <v>3939</v>
      </c>
      <c r="U10" s="80" t="s">
        <v>1309</v>
      </c>
      <c r="V10" s="80" t="s">
        <v>1309</v>
      </c>
      <c r="W10" s="80" t="s">
        <v>1309</v>
      </c>
      <c r="X10" s="80" t="s">
        <v>164</v>
      </c>
      <c r="Y10" s="80" t="s">
        <v>50</v>
      </c>
      <c r="Z10" s="80" t="s">
        <v>3368</v>
      </c>
      <c r="AA10" s="80" t="s">
        <v>46</v>
      </c>
      <c r="AB10" s="80" t="s">
        <v>1309</v>
      </c>
      <c r="AC10" s="80" t="s">
        <v>1309</v>
      </c>
      <c r="AD10" s="80" t="s">
        <v>3323</v>
      </c>
      <c r="AE10" s="80" t="s">
        <v>1309</v>
      </c>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row>
    <row r="11" spans="1:63" ht="14.25" x14ac:dyDescent="0.2">
      <c r="A11" s="79" t="s">
        <v>3332</v>
      </c>
      <c r="B11" s="80">
        <v>37</v>
      </c>
      <c r="C11" s="80" t="s">
        <v>3336</v>
      </c>
      <c r="D11" s="80" t="s">
        <v>164</v>
      </c>
      <c r="E11" s="80" t="s">
        <v>1494</v>
      </c>
      <c r="F11" s="80" t="s">
        <v>2298</v>
      </c>
      <c r="G11" s="80"/>
      <c r="H11" s="80"/>
      <c r="I11" s="80" t="s">
        <v>1309</v>
      </c>
      <c r="J11" s="80" t="s">
        <v>3337</v>
      </c>
      <c r="K11" s="80" t="s">
        <v>1309</v>
      </c>
      <c r="L11" s="80" t="s">
        <v>1309</v>
      </c>
      <c r="M11" s="80" t="s">
        <v>1309</v>
      </c>
      <c r="N11" s="80" t="s">
        <v>592</v>
      </c>
      <c r="O11" s="80" t="s">
        <v>3362</v>
      </c>
      <c r="P11" s="80" t="s">
        <v>3318</v>
      </c>
      <c r="Q11" s="80"/>
      <c r="R11" s="80"/>
      <c r="S11" s="80" t="s">
        <v>1309</v>
      </c>
      <c r="T11" s="80" t="s">
        <v>3939</v>
      </c>
      <c r="U11" s="80" t="s">
        <v>1309</v>
      </c>
      <c r="V11" s="80" t="s">
        <v>1309</v>
      </c>
      <c r="W11" s="80" t="s">
        <v>1309</v>
      </c>
      <c r="X11" s="80" t="s">
        <v>164</v>
      </c>
      <c r="Y11" s="80" t="s">
        <v>55</v>
      </c>
      <c r="Z11" s="80" t="s">
        <v>3369</v>
      </c>
      <c r="AA11" s="80" t="s">
        <v>60</v>
      </c>
      <c r="AB11" s="80" t="s">
        <v>1309</v>
      </c>
      <c r="AC11" s="80" t="s">
        <v>1309</v>
      </c>
      <c r="AD11" s="80" t="s">
        <v>3367</v>
      </c>
      <c r="AE11" s="80" t="s">
        <v>1309</v>
      </c>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row>
    <row r="12" spans="1:63" ht="14.25" x14ac:dyDescent="0.2">
      <c r="A12" s="79" t="s">
        <v>3332</v>
      </c>
      <c r="B12" s="80">
        <v>38</v>
      </c>
      <c r="C12" s="80" t="s">
        <v>3338</v>
      </c>
      <c r="D12" s="80" t="s">
        <v>101</v>
      </c>
      <c r="E12" s="80" t="s">
        <v>44</v>
      </c>
      <c r="F12" s="80" t="s">
        <v>2298</v>
      </c>
      <c r="G12" s="80"/>
      <c r="H12" s="80"/>
      <c r="I12" s="80" t="s">
        <v>1309</v>
      </c>
      <c r="J12" s="80" t="s">
        <v>3939</v>
      </c>
      <c r="K12" s="80" t="s">
        <v>1309</v>
      </c>
      <c r="L12" s="80" t="s">
        <v>1309</v>
      </c>
      <c r="M12" s="80" t="s">
        <v>1309</v>
      </c>
      <c r="N12" s="80" t="s">
        <v>48</v>
      </c>
      <c r="O12" s="80" t="s">
        <v>3317</v>
      </c>
      <c r="P12" s="80" t="s">
        <v>3318</v>
      </c>
      <c r="Q12" s="80"/>
      <c r="R12" s="80"/>
      <c r="S12" s="80" t="s">
        <v>1309</v>
      </c>
      <c r="T12" s="80" t="s">
        <v>3363</v>
      </c>
      <c r="U12" s="80" t="s">
        <v>1309</v>
      </c>
      <c r="V12" s="80" t="s">
        <v>1309</v>
      </c>
      <c r="W12" s="80" t="s">
        <v>1309</v>
      </c>
      <c r="X12" s="80" t="s">
        <v>48</v>
      </c>
      <c r="Y12" s="80" t="s">
        <v>113</v>
      </c>
      <c r="Z12" s="80" t="s">
        <v>3370</v>
      </c>
      <c r="AA12" s="80" t="s">
        <v>46</v>
      </c>
      <c r="AB12" s="80" t="s">
        <v>1309</v>
      </c>
      <c r="AC12" s="80" t="s">
        <v>1309</v>
      </c>
      <c r="AD12" s="80" t="s">
        <v>2110</v>
      </c>
      <c r="AE12" s="80" t="s">
        <v>1309</v>
      </c>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row>
    <row r="13" spans="1:63" ht="14.25" x14ac:dyDescent="0.2">
      <c r="A13" s="79" t="s">
        <v>3332</v>
      </c>
      <c r="B13" s="80">
        <v>39</v>
      </c>
      <c r="C13" s="80" t="s">
        <v>3339</v>
      </c>
      <c r="D13" s="80" t="s">
        <v>935</v>
      </c>
      <c r="E13" s="80" t="s">
        <v>71</v>
      </c>
      <c r="F13" s="80" t="s">
        <v>2298</v>
      </c>
      <c r="G13" s="80"/>
      <c r="H13" s="80"/>
      <c r="I13" s="80" t="s">
        <v>1309</v>
      </c>
      <c r="J13" s="80" t="s">
        <v>3939</v>
      </c>
      <c r="K13" s="80" t="s">
        <v>1309</v>
      </c>
      <c r="L13" s="80" t="s">
        <v>1309</v>
      </c>
      <c r="M13" s="80" t="s">
        <v>1309</v>
      </c>
      <c r="N13" s="80" t="s">
        <v>43</v>
      </c>
      <c r="O13" s="80" t="s">
        <v>109</v>
      </c>
      <c r="P13" s="80" t="s">
        <v>3318</v>
      </c>
      <c r="Q13" s="80"/>
      <c r="R13" s="80"/>
      <c r="S13" s="80" t="s">
        <v>1309</v>
      </c>
      <c r="T13" s="80" t="s">
        <v>3939</v>
      </c>
      <c r="U13" s="80" t="s">
        <v>1309</v>
      </c>
      <c r="V13" s="80" t="s">
        <v>1309</v>
      </c>
      <c r="W13" s="80" t="s">
        <v>1309</v>
      </c>
      <c r="X13" s="80" t="s">
        <v>43</v>
      </c>
      <c r="Y13" s="80" t="s">
        <v>44</v>
      </c>
      <c r="Z13" s="80" t="s">
        <v>43</v>
      </c>
      <c r="AA13" s="80" t="s">
        <v>46</v>
      </c>
      <c r="AB13" s="80" t="s">
        <v>935</v>
      </c>
      <c r="AC13" s="80" t="s">
        <v>3931</v>
      </c>
      <c r="AD13" s="80" t="s">
        <v>2110</v>
      </c>
      <c r="AE13" s="80" t="s">
        <v>1309</v>
      </c>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row>
    <row r="14" spans="1:63" ht="14.25" x14ac:dyDescent="0.2">
      <c r="A14" s="79" t="s">
        <v>3332</v>
      </c>
      <c r="B14" s="80">
        <v>40</v>
      </c>
      <c r="C14" s="80" t="s">
        <v>3340</v>
      </c>
      <c r="D14" s="80" t="s">
        <v>2114</v>
      </c>
      <c r="E14" s="80" t="s">
        <v>3341</v>
      </c>
      <c r="F14" s="80" t="s">
        <v>2298</v>
      </c>
      <c r="G14" s="80"/>
      <c r="H14" s="80"/>
      <c r="I14" s="80" t="s">
        <v>1309</v>
      </c>
      <c r="J14" s="80" t="s">
        <v>3342</v>
      </c>
      <c r="K14" s="80" t="s">
        <v>1309</v>
      </c>
      <c r="L14" s="80" t="s">
        <v>1309</v>
      </c>
      <c r="M14" s="80" t="s">
        <v>1309</v>
      </c>
      <c r="N14" s="80" t="s">
        <v>48</v>
      </c>
      <c r="O14" s="80" t="s">
        <v>2115</v>
      </c>
      <c r="P14" s="80" t="s">
        <v>3318</v>
      </c>
      <c r="Q14" s="80"/>
      <c r="R14" s="80"/>
      <c r="S14" s="80" t="s">
        <v>1309</v>
      </c>
      <c r="T14" s="80" t="s">
        <v>3939</v>
      </c>
      <c r="U14" s="80" t="s">
        <v>1309</v>
      </c>
      <c r="V14" s="80" t="s">
        <v>1309</v>
      </c>
      <c r="W14" s="80" t="s">
        <v>1309</v>
      </c>
      <c r="X14" s="80" t="s">
        <v>3371</v>
      </c>
      <c r="Y14" s="80" t="s">
        <v>44</v>
      </c>
      <c r="Z14" s="80" t="s">
        <v>48</v>
      </c>
      <c r="AA14" s="80" t="s">
        <v>399</v>
      </c>
      <c r="AB14" s="80" t="s">
        <v>101</v>
      </c>
      <c r="AC14" s="80" t="s">
        <v>276</v>
      </c>
      <c r="AD14" s="80" t="s">
        <v>2110</v>
      </c>
      <c r="AE14" s="80" t="s">
        <v>1309</v>
      </c>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row>
    <row r="15" spans="1:63" ht="14.25" x14ac:dyDescent="0.2">
      <c r="A15" s="79" t="s">
        <v>3332</v>
      </c>
      <c r="B15" s="80">
        <v>41</v>
      </c>
      <c r="C15" s="80" t="s">
        <v>3343</v>
      </c>
      <c r="D15" s="80" t="s">
        <v>74</v>
      </c>
      <c r="E15" s="80" t="s">
        <v>3344</v>
      </c>
      <c r="F15" s="80" t="s">
        <v>2298</v>
      </c>
      <c r="G15" s="80"/>
      <c r="H15" s="80"/>
      <c r="I15" s="80" t="s">
        <v>1309</v>
      </c>
      <c r="J15" s="80" t="s">
        <v>2235</v>
      </c>
      <c r="K15" s="80" t="s">
        <v>1309</v>
      </c>
      <c r="L15" s="80" t="s">
        <v>1309</v>
      </c>
      <c r="M15" s="80" t="s">
        <v>1309</v>
      </c>
      <c r="N15" s="80" t="s">
        <v>2046</v>
      </c>
      <c r="O15" s="80" t="s">
        <v>46</v>
      </c>
      <c r="P15" s="80" t="s">
        <v>3318</v>
      </c>
      <c r="Q15" s="80"/>
      <c r="R15" s="80"/>
      <c r="S15" s="80" t="s">
        <v>1309</v>
      </c>
      <c r="T15" s="80" t="s">
        <v>3939</v>
      </c>
      <c r="U15" s="80" t="s">
        <v>1309</v>
      </c>
      <c r="V15" s="80" t="s">
        <v>1309</v>
      </c>
      <c r="W15" s="80" t="s">
        <v>1309</v>
      </c>
      <c r="X15" s="80" t="s">
        <v>3372</v>
      </c>
      <c r="Y15" s="80" t="s">
        <v>988</v>
      </c>
      <c r="Z15" s="80" t="s">
        <v>2046</v>
      </c>
      <c r="AA15" s="80" t="s">
        <v>50</v>
      </c>
      <c r="AB15" s="80" t="s">
        <v>1309</v>
      </c>
      <c r="AC15" s="80" t="s">
        <v>1309</v>
      </c>
      <c r="AD15" s="80" t="s">
        <v>2110</v>
      </c>
      <c r="AE15" s="80" t="s">
        <v>1309</v>
      </c>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row>
    <row r="16" spans="1:63" ht="14.25" x14ac:dyDescent="0.2">
      <c r="A16" s="79" t="s">
        <v>3332</v>
      </c>
      <c r="B16" s="80">
        <v>42</v>
      </c>
      <c r="C16" s="80" t="s">
        <v>3345</v>
      </c>
      <c r="D16" s="80" t="s">
        <v>3346</v>
      </c>
      <c r="E16" s="80" t="s">
        <v>2169</v>
      </c>
      <c r="F16" s="80" t="s">
        <v>2298</v>
      </c>
      <c r="G16" s="80"/>
      <c r="H16" s="80"/>
      <c r="I16" s="80" t="s">
        <v>1309</v>
      </c>
      <c r="J16" s="80" t="s">
        <v>3347</v>
      </c>
      <c r="K16" s="80" t="s">
        <v>1309</v>
      </c>
      <c r="L16" s="80" t="s">
        <v>1309</v>
      </c>
      <c r="M16" s="80" t="s">
        <v>1309</v>
      </c>
      <c r="N16" s="80" t="s">
        <v>116</v>
      </c>
      <c r="O16" s="80" t="s">
        <v>46</v>
      </c>
      <c r="P16" s="80" t="s">
        <v>3318</v>
      </c>
      <c r="Q16" s="80"/>
      <c r="R16" s="80"/>
      <c r="S16" s="80" t="s">
        <v>1309</v>
      </c>
      <c r="T16" s="80" t="s">
        <v>3939</v>
      </c>
      <c r="U16" s="80" t="s">
        <v>1309</v>
      </c>
      <c r="V16" s="80" t="s">
        <v>1309</v>
      </c>
      <c r="W16" s="80" t="s">
        <v>1309</v>
      </c>
      <c r="X16" s="80" t="s">
        <v>116</v>
      </c>
      <c r="Y16" s="80" t="s">
        <v>123</v>
      </c>
      <c r="Z16" s="80" t="s">
        <v>3373</v>
      </c>
      <c r="AA16" s="80" t="s">
        <v>3374</v>
      </c>
      <c r="AB16" s="80" t="s">
        <v>1309</v>
      </c>
      <c r="AC16" s="80" t="s">
        <v>1309</v>
      </c>
      <c r="AD16" s="80" t="s">
        <v>3375</v>
      </c>
      <c r="AE16" s="80" t="s">
        <v>1309</v>
      </c>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row>
    <row r="17" spans="1:63" ht="14.25" x14ac:dyDescent="0.2">
      <c r="A17" s="79" t="s">
        <v>3332</v>
      </c>
      <c r="B17" s="80">
        <v>43</v>
      </c>
      <c r="C17" s="80" t="s">
        <v>3348</v>
      </c>
      <c r="D17" s="80" t="s">
        <v>3349</v>
      </c>
      <c r="E17" s="80" t="s">
        <v>44</v>
      </c>
      <c r="F17" s="80" t="s">
        <v>1309</v>
      </c>
      <c r="G17" s="80"/>
      <c r="H17" s="80"/>
      <c r="I17" s="80" t="s">
        <v>1309</v>
      </c>
      <c r="J17" s="80" t="s">
        <v>3939</v>
      </c>
      <c r="K17" s="80" t="s">
        <v>1309</v>
      </c>
      <c r="L17" s="80" t="s">
        <v>1309</v>
      </c>
      <c r="M17" s="80" t="s">
        <v>1309</v>
      </c>
      <c r="N17" s="80" t="s">
        <v>76</v>
      </c>
      <c r="O17" s="80" t="s">
        <v>3321</v>
      </c>
      <c r="P17" s="80" t="s">
        <v>1309</v>
      </c>
      <c r="Q17" s="80"/>
      <c r="R17" s="80"/>
      <c r="S17" s="80" t="s">
        <v>1309</v>
      </c>
      <c r="T17" s="80" t="s">
        <v>3939</v>
      </c>
      <c r="U17" s="80" t="s">
        <v>1309</v>
      </c>
      <c r="V17" s="80" t="s">
        <v>1309</v>
      </c>
      <c r="W17" s="80" t="s">
        <v>1309</v>
      </c>
      <c r="X17" s="80" t="s">
        <v>76</v>
      </c>
      <c r="Y17" s="80" t="s">
        <v>71</v>
      </c>
      <c r="Z17" s="80" t="s">
        <v>43</v>
      </c>
      <c r="AA17" s="80" t="s">
        <v>123</v>
      </c>
      <c r="AB17" s="80" t="s">
        <v>1309</v>
      </c>
      <c r="AC17" s="80" t="s">
        <v>1309</v>
      </c>
      <c r="AD17" s="80" t="s">
        <v>2110</v>
      </c>
      <c r="AE17" s="80" t="s">
        <v>1309</v>
      </c>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row>
    <row r="18" spans="1:63" ht="14.25" x14ac:dyDescent="0.2">
      <c r="A18" s="79" t="s">
        <v>3332</v>
      </c>
      <c r="B18" s="80">
        <v>44</v>
      </c>
      <c r="C18" s="80" t="s">
        <v>3350</v>
      </c>
      <c r="D18" s="80" t="s">
        <v>53</v>
      </c>
      <c r="E18" s="80" t="s">
        <v>50</v>
      </c>
      <c r="F18" s="80" t="s">
        <v>2298</v>
      </c>
      <c r="G18" s="80"/>
      <c r="H18" s="80"/>
      <c r="I18" s="80" t="s">
        <v>1309</v>
      </c>
      <c r="J18" s="80" t="s">
        <v>3939</v>
      </c>
      <c r="K18" s="80" t="s">
        <v>1309</v>
      </c>
      <c r="L18" s="80" t="s">
        <v>1309</v>
      </c>
      <c r="M18" s="80" t="s">
        <v>1309</v>
      </c>
      <c r="N18" s="80" t="s">
        <v>43</v>
      </c>
      <c r="O18" s="80" t="s">
        <v>200</v>
      </c>
      <c r="P18" s="80" t="s">
        <v>3318</v>
      </c>
      <c r="Q18" s="80"/>
      <c r="R18" s="80"/>
      <c r="S18" s="80" t="s">
        <v>1309</v>
      </c>
      <c r="T18" s="80" t="s">
        <v>3939</v>
      </c>
      <c r="U18" s="80" t="s">
        <v>1309</v>
      </c>
      <c r="V18" s="80" t="s">
        <v>1309</v>
      </c>
      <c r="W18" s="80" t="s">
        <v>1309</v>
      </c>
      <c r="X18" s="80" t="s">
        <v>43</v>
      </c>
      <c r="Y18" s="80" t="s">
        <v>3376</v>
      </c>
      <c r="Z18" s="80" t="s">
        <v>48</v>
      </c>
      <c r="AA18" s="80" t="s">
        <v>71</v>
      </c>
      <c r="AB18" s="80" t="s">
        <v>1309</v>
      </c>
      <c r="AC18" s="80" t="s">
        <v>1309</v>
      </c>
      <c r="AD18" s="80" t="s">
        <v>2110</v>
      </c>
      <c r="AE18" s="80" t="s">
        <v>1309</v>
      </c>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row>
    <row r="19" spans="1:63" ht="14.25" x14ac:dyDescent="0.2">
      <c r="A19" s="79" t="s">
        <v>3332</v>
      </c>
      <c r="B19" s="80">
        <v>45</v>
      </c>
      <c r="C19" s="80" t="s">
        <v>3351</v>
      </c>
      <c r="D19" s="80" t="s">
        <v>1092</v>
      </c>
      <c r="E19" s="80" t="s">
        <v>44</v>
      </c>
      <c r="F19" s="80" t="s">
        <v>1309</v>
      </c>
      <c r="G19" s="80"/>
      <c r="H19" s="80"/>
      <c r="I19" s="80" t="s">
        <v>1309</v>
      </c>
      <c r="J19" s="80" t="s">
        <v>2253</v>
      </c>
      <c r="K19" s="80" t="s">
        <v>1309</v>
      </c>
      <c r="L19" s="80" t="s">
        <v>1309</v>
      </c>
      <c r="M19" s="80" t="s">
        <v>1309</v>
      </c>
      <c r="N19" s="80" t="s">
        <v>2046</v>
      </c>
      <c r="O19" s="80" t="s">
        <v>123</v>
      </c>
      <c r="P19" s="80" t="s">
        <v>3318</v>
      </c>
      <c r="Q19" s="80"/>
      <c r="R19" s="80"/>
      <c r="S19" s="80" t="s">
        <v>1309</v>
      </c>
      <c r="T19" s="80" t="s">
        <v>3939</v>
      </c>
      <c r="U19" s="80" t="s">
        <v>1309</v>
      </c>
      <c r="V19" s="80" t="s">
        <v>1309</v>
      </c>
      <c r="W19" s="80" t="s">
        <v>1309</v>
      </c>
      <c r="X19" s="80" t="s">
        <v>2046</v>
      </c>
      <c r="Y19" s="80" t="s">
        <v>50</v>
      </c>
      <c r="Z19" s="80" t="s">
        <v>3377</v>
      </c>
      <c r="AA19" s="80" t="s">
        <v>3378</v>
      </c>
      <c r="AB19" s="80" t="s">
        <v>1309</v>
      </c>
      <c r="AC19" s="80" t="s">
        <v>1309</v>
      </c>
      <c r="AD19" s="80" t="s">
        <v>3379</v>
      </c>
      <c r="AE19" s="80" t="s">
        <v>1309</v>
      </c>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row>
    <row r="20" spans="1:63" ht="14.25" x14ac:dyDescent="0.2">
      <c r="A20" s="79" t="s">
        <v>3332</v>
      </c>
      <c r="B20" s="80">
        <v>46</v>
      </c>
      <c r="C20" s="80" t="s">
        <v>3352</v>
      </c>
      <c r="D20" s="80" t="s">
        <v>3353</v>
      </c>
      <c r="E20" s="80" t="s">
        <v>44</v>
      </c>
      <c r="F20" s="80" t="s">
        <v>2298</v>
      </c>
      <c r="G20" s="80"/>
      <c r="H20" s="80"/>
      <c r="I20" s="80" t="s">
        <v>1309</v>
      </c>
      <c r="J20" s="80" t="s">
        <v>3939</v>
      </c>
      <c r="K20" s="80" t="s">
        <v>1309</v>
      </c>
      <c r="L20" s="80" t="s">
        <v>1309</v>
      </c>
      <c r="M20" s="80" t="s">
        <v>1309</v>
      </c>
      <c r="N20" s="80" t="s">
        <v>49</v>
      </c>
      <c r="O20" s="80" t="s">
        <v>46</v>
      </c>
      <c r="P20" s="80" t="s">
        <v>3318</v>
      </c>
      <c r="Q20" s="80"/>
      <c r="R20" s="80"/>
      <c r="S20" s="80" t="s">
        <v>1309</v>
      </c>
      <c r="T20" s="80" t="s">
        <v>3939</v>
      </c>
      <c r="U20" s="80" t="s">
        <v>1309</v>
      </c>
      <c r="V20" s="80" t="s">
        <v>1309</v>
      </c>
      <c r="W20" s="80" t="s">
        <v>1309</v>
      </c>
      <c r="X20" s="80" t="s">
        <v>3380</v>
      </c>
      <c r="Y20" s="80" t="s">
        <v>192</v>
      </c>
      <c r="Z20" s="80" t="s">
        <v>64</v>
      </c>
      <c r="AA20" s="80" t="s">
        <v>3381</v>
      </c>
      <c r="AB20" s="80" t="s">
        <v>1309</v>
      </c>
      <c r="AC20" s="80" t="s">
        <v>1309</v>
      </c>
      <c r="AD20" s="80" t="s">
        <v>2110</v>
      </c>
      <c r="AE20" s="80" t="s">
        <v>1309</v>
      </c>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row>
    <row r="21" spans="1:63" ht="14.25" x14ac:dyDescent="0.2">
      <c r="A21" s="79" t="s">
        <v>3332</v>
      </c>
      <c r="B21" s="80">
        <v>47</v>
      </c>
      <c r="C21" s="80" t="s">
        <v>3354</v>
      </c>
      <c r="D21" s="80" t="s">
        <v>67</v>
      </c>
      <c r="E21" s="80" t="s">
        <v>44</v>
      </c>
      <c r="F21" s="80" t="s">
        <v>2298</v>
      </c>
      <c r="G21" s="80"/>
      <c r="H21" s="80"/>
      <c r="I21" s="80" t="s">
        <v>1309</v>
      </c>
      <c r="J21" s="80" t="s">
        <v>3939</v>
      </c>
      <c r="K21" s="80" t="s">
        <v>1309</v>
      </c>
      <c r="L21" s="80" t="s">
        <v>1309</v>
      </c>
      <c r="M21" s="80" t="s">
        <v>1309</v>
      </c>
      <c r="N21" s="80" t="s">
        <v>162</v>
      </c>
      <c r="O21" s="80" t="s">
        <v>123</v>
      </c>
      <c r="P21" s="80" t="s">
        <v>3318</v>
      </c>
      <c r="Q21" s="80"/>
      <c r="R21" s="80"/>
      <c r="S21" s="80" t="s">
        <v>1309</v>
      </c>
      <c r="T21" s="80" t="s">
        <v>3939</v>
      </c>
      <c r="U21" s="80" t="s">
        <v>1309</v>
      </c>
      <c r="V21" s="80" t="s">
        <v>1309</v>
      </c>
      <c r="W21" s="80" t="s">
        <v>1309</v>
      </c>
      <c r="X21" s="80" t="s">
        <v>67</v>
      </c>
      <c r="Y21" s="80" t="s">
        <v>712</v>
      </c>
      <c r="Z21" s="80" t="s">
        <v>43</v>
      </c>
      <c r="AA21" s="80" t="s">
        <v>123</v>
      </c>
      <c r="AB21" s="80" t="s">
        <v>1309</v>
      </c>
      <c r="AC21" s="80" t="s">
        <v>1309</v>
      </c>
      <c r="AD21" s="80" t="s">
        <v>2110</v>
      </c>
      <c r="AE21" s="80" t="s">
        <v>1309</v>
      </c>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row>
    <row r="22" spans="1:63" ht="14.25" x14ac:dyDescent="0.2">
      <c r="A22" s="79" t="s">
        <v>3332</v>
      </c>
      <c r="B22" s="80">
        <v>48</v>
      </c>
      <c r="C22" s="80" t="s">
        <v>3355</v>
      </c>
      <c r="D22" s="80" t="s">
        <v>3356</v>
      </c>
      <c r="E22" s="80" t="s">
        <v>3357</v>
      </c>
      <c r="F22" s="80" t="s">
        <v>2298</v>
      </c>
      <c r="G22" s="80"/>
      <c r="H22" s="80"/>
      <c r="I22" s="80" t="s">
        <v>1309</v>
      </c>
      <c r="J22" s="80" t="s">
        <v>3939</v>
      </c>
      <c r="K22" s="80" t="s">
        <v>1309</v>
      </c>
      <c r="L22" s="80" t="s">
        <v>1309</v>
      </c>
      <c r="M22" s="80" t="s">
        <v>1309</v>
      </c>
      <c r="N22" s="80" t="s">
        <v>67</v>
      </c>
      <c r="O22" s="80" t="s">
        <v>3321</v>
      </c>
      <c r="P22" s="80" t="s">
        <v>3318</v>
      </c>
      <c r="Q22" s="80"/>
      <c r="R22" s="80"/>
      <c r="S22" s="80" t="s">
        <v>1309</v>
      </c>
      <c r="T22" s="80" t="s">
        <v>3939</v>
      </c>
      <c r="U22" s="80" t="s">
        <v>1309</v>
      </c>
      <c r="V22" s="80" t="s">
        <v>1309</v>
      </c>
      <c r="W22" s="80" t="s">
        <v>1309</v>
      </c>
      <c r="X22" s="80" t="s">
        <v>67</v>
      </c>
      <c r="Y22" s="80" t="s">
        <v>762</v>
      </c>
      <c r="Z22" s="80" t="s">
        <v>66</v>
      </c>
      <c r="AA22" s="80" t="s">
        <v>44</v>
      </c>
      <c r="AB22" s="80" t="s">
        <v>1309</v>
      </c>
      <c r="AC22" s="80" t="s">
        <v>1309</v>
      </c>
      <c r="AD22" s="80" t="s">
        <v>2110</v>
      </c>
      <c r="AE22" s="80" t="s">
        <v>1309</v>
      </c>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row>
    <row r="23" spans="1:63" ht="14.25" x14ac:dyDescent="0.2">
      <c r="A23" s="79" t="s">
        <v>3332</v>
      </c>
      <c r="B23" s="80">
        <v>49</v>
      </c>
      <c r="C23" s="80" t="s">
        <v>3358</v>
      </c>
      <c r="D23" s="80" t="s">
        <v>185</v>
      </c>
      <c r="E23" s="80" t="s">
        <v>192</v>
      </c>
      <c r="F23" s="80" t="s">
        <v>2298</v>
      </c>
      <c r="G23" s="80"/>
      <c r="H23" s="80"/>
      <c r="I23" s="80" t="s">
        <v>1309</v>
      </c>
      <c r="J23" s="80" t="s">
        <v>3939</v>
      </c>
      <c r="K23" s="80" t="s">
        <v>1309</v>
      </c>
      <c r="L23" s="80" t="s">
        <v>1309</v>
      </c>
      <c r="M23" s="80" t="s">
        <v>1309</v>
      </c>
      <c r="N23" s="80" t="s">
        <v>116</v>
      </c>
      <c r="O23" s="80" t="s">
        <v>3364</v>
      </c>
      <c r="P23" s="80" t="s">
        <v>3318</v>
      </c>
      <c r="Q23" s="80"/>
      <c r="R23" s="80"/>
      <c r="S23" s="80" t="s">
        <v>1309</v>
      </c>
      <c r="T23" s="80" t="s">
        <v>3939</v>
      </c>
      <c r="U23" s="80" t="s">
        <v>1309</v>
      </c>
      <c r="V23" s="80" t="s">
        <v>1309</v>
      </c>
      <c r="W23" s="80" t="s">
        <v>1309</v>
      </c>
      <c r="X23" s="80" t="s">
        <v>164</v>
      </c>
      <c r="Y23" s="80" t="s">
        <v>50</v>
      </c>
      <c r="Z23" s="80" t="s">
        <v>81</v>
      </c>
      <c r="AA23" s="80" t="s">
        <v>44</v>
      </c>
      <c r="AB23" s="80" t="s">
        <v>1309</v>
      </c>
      <c r="AC23" s="80" t="s">
        <v>1309</v>
      </c>
      <c r="AD23" s="80" t="s">
        <v>2110</v>
      </c>
      <c r="AE23" s="80" t="s">
        <v>1309</v>
      </c>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row>
    <row r="24" spans="1:63" ht="14.25" x14ac:dyDescent="0.2">
      <c r="A24" s="79" t="s">
        <v>3332</v>
      </c>
      <c r="B24" s="80">
        <v>50</v>
      </c>
      <c r="C24" s="80" t="s">
        <v>3359</v>
      </c>
      <c r="D24" s="80" t="s">
        <v>101</v>
      </c>
      <c r="E24" s="80" t="s">
        <v>276</v>
      </c>
      <c r="F24" s="80" t="s">
        <v>2298</v>
      </c>
      <c r="G24" s="80"/>
      <c r="H24" s="80"/>
      <c r="I24" s="80" t="s">
        <v>1309</v>
      </c>
      <c r="J24" s="80" t="s">
        <v>3939</v>
      </c>
      <c r="K24" s="80" t="s">
        <v>1309</v>
      </c>
      <c r="L24" s="80" t="s">
        <v>1309</v>
      </c>
      <c r="M24" s="80" t="s">
        <v>1309</v>
      </c>
      <c r="N24" s="80" t="s">
        <v>286</v>
      </c>
      <c r="O24" s="80" t="s">
        <v>163</v>
      </c>
      <c r="P24" s="80" t="s">
        <v>3318</v>
      </c>
      <c r="Q24" s="80"/>
      <c r="R24" s="80"/>
      <c r="S24" s="80" t="s">
        <v>1309</v>
      </c>
      <c r="T24" s="80" t="s">
        <v>3939</v>
      </c>
      <c r="U24" s="80" t="s">
        <v>1309</v>
      </c>
      <c r="V24" s="80" t="s">
        <v>1309</v>
      </c>
      <c r="W24" s="80" t="s">
        <v>1309</v>
      </c>
      <c r="X24" s="80" t="s">
        <v>48</v>
      </c>
      <c r="Y24" s="80" t="s">
        <v>44</v>
      </c>
      <c r="Z24" s="80" t="s">
        <v>43</v>
      </c>
      <c r="AA24" s="80" t="s">
        <v>123</v>
      </c>
      <c r="AB24" s="80" t="s">
        <v>1309</v>
      </c>
      <c r="AC24" s="80" t="s">
        <v>1309</v>
      </c>
      <c r="AD24" s="80" t="s">
        <v>2110</v>
      </c>
      <c r="AE24" s="80" t="s">
        <v>1309</v>
      </c>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row>
    <row r="25" spans="1:63" ht="14.25" x14ac:dyDescent="0.2">
      <c r="A25" s="79" t="s">
        <v>3332</v>
      </c>
      <c r="B25" s="80">
        <v>51</v>
      </c>
      <c r="C25" s="80" t="s">
        <v>3360</v>
      </c>
      <c r="D25" s="80" t="s">
        <v>49</v>
      </c>
      <c r="E25" s="80" t="s">
        <v>50</v>
      </c>
      <c r="F25" s="80" t="s">
        <v>502</v>
      </c>
      <c r="G25" s="80"/>
      <c r="H25" s="80"/>
      <c r="I25" s="80" t="s">
        <v>1309</v>
      </c>
      <c r="J25" s="80" t="s">
        <v>3939</v>
      </c>
      <c r="K25" s="80" t="s">
        <v>1309</v>
      </c>
      <c r="L25" s="80" t="s">
        <v>1309</v>
      </c>
      <c r="M25" s="80" t="s">
        <v>1309</v>
      </c>
      <c r="N25" s="80" t="s">
        <v>43</v>
      </c>
      <c r="O25" s="80" t="s">
        <v>57</v>
      </c>
      <c r="P25" s="80" t="s">
        <v>427</v>
      </c>
      <c r="Q25" s="80"/>
      <c r="R25" s="80"/>
      <c r="S25" s="80" t="s">
        <v>1309</v>
      </c>
      <c r="T25" s="80" t="s">
        <v>3939</v>
      </c>
      <c r="U25" s="80" t="s">
        <v>1309</v>
      </c>
      <c r="V25" s="80" t="s">
        <v>1309</v>
      </c>
      <c r="W25" s="80" t="s">
        <v>1309</v>
      </c>
      <c r="X25" s="80" t="s">
        <v>43</v>
      </c>
      <c r="Y25" s="80" t="s">
        <v>77</v>
      </c>
      <c r="Z25" s="80" t="s">
        <v>43</v>
      </c>
      <c r="AA25" s="80" t="s">
        <v>169</v>
      </c>
      <c r="AB25" s="80" t="s">
        <v>1309</v>
      </c>
      <c r="AC25" s="80" t="s">
        <v>1309</v>
      </c>
      <c r="AD25" s="80" t="s">
        <v>2110</v>
      </c>
      <c r="AE25" s="80" t="s">
        <v>1309</v>
      </c>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row>
    <row r="26" spans="1:63" ht="14.25" x14ac:dyDescent="0.2">
      <c r="A26" s="79" t="s">
        <v>3333</v>
      </c>
      <c r="B26" s="80">
        <v>1</v>
      </c>
      <c r="C26" s="80" t="s">
        <v>3382</v>
      </c>
      <c r="D26" s="80" t="s">
        <v>82</v>
      </c>
      <c r="E26" s="80" t="s">
        <v>50</v>
      </c>
      <c r="F26" s="80" t="s">
        <v>502</v>
      </c>
      <c r="G26" s="80" t="s">
        <v>3383</v>
      </c>
      <c r="H26" s="80"/>
      <c r="I26" s="80" t="s">
        <v>90</v>
      </c>
      <c r="J26" s="80" t="s">
        <v>1425</v>
      </c>
      <c r="K26" s="80" t="s">
        <v>1042</v>
      </c>
      <c r="L26" s="80" t="s">
        <v>101</v>
      </c>
      <c r="M26" s="83" t="s">
        <v>90</v>
      </c>
      <c r="N26" s="86" t="s">
        <v>107</v>
      </c>
      <c r="O26" s="80" t="s">
        <v>123</v>
      </c>
      <c r="P26" s="80" t="s">
        <v>3318</v>
      </c>
      <c r="Q26" s="80" t="s">
        <v>3383</v>
      </c>
      <c r="R26" s="80"/>
      <c r="S26" s="80" t="s">
        <v>422</v>
      </c>
      <c r="T26" s="80" t="s">
        <v>1425</v>
      </c>
      <c r="U26" s="80" t="s">
        <v>107</v>
      </c>
      <c r="V26" s="80" t="s">
        <v>50</v>
      </c>
      <c r="W26" s="80" t="s">
        <v>90</v>
      </c>
      <c r="X26" s="80" t="s">
        <v>658</v>
      </c>
      <c r="Y26" s="80" t="s">
        <v>101</v>
      </c>
      <c r="Z26" s="80" t="s">
        <v>107</v>
      </c>
      <c r="AA26" s="80" t="s">
        <v>111</v>
      </c>
      <c r="AB26" s="80" t="s">
        <v>1309</v>
      </c>
      <c r="AC26" s="80" t="s">
        <v>1309</v>
      </c>
      <c r="AD26" s="80" t="s">
        <v>2110</v>
      </c>
      <c r="AE26" s="80" t="s">
        <v>1309</v>
      </c>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row>
    <row r="27" spans="1:63" ht="14.25" x14ac:dyDescent="0.2">
      <c r="A27" s="79" t="s">
        <v>3333</v>
      </c>
      <c r="B27" s="80">
        <v>2</v>
      </c>
      <c r="C27" s="80" t="s">
        <v>3384</v>
      </c>
      <c r="D27" s="80" t="s">
        <v>3385</v>
      </c>
      <c r="E27" s="80" t="s">
        <v>71</v>
      </c>
      <c r="F27" s="80" t="s">
        <v>2298</v>
      </c>
      <c r="G27" s="80" t="s">
        <v>3383</v>
      </c>
      <c r="H27" s="80"/>
      <c r="I27" s="80" t="s">
        <v>90</v>
      </c>
      <c r="J27" s="80" t="s">
        <v>1425</v>
      </c>
      <c r="K27" s="80" t="s">
        <v>3385</v>
      </c>
      <c r="L27" s="80" t="s">
        <v>71</v>
      </c>
      <c r="M27" s="83" t="s">
        <v>90</v>
      </c>
      <c r="N27" s="83" t="s">
        <v>76</v>
      </c>
      <c r="O27" s="80" t="s">
        <v>57</v>
      </c>
      <c r="P27" s="80" t="s">
        <v>3318</v>
      </c>
      <c r="Q27" s="80" t="s">
        <v>3383</v>
      </c>
      <c r="R27" s="80"/>
      <c r="S27" s="80" t="s">
        <v>1309</v>
      </c>
      <c r="T27" s="80" t="s">
        <v>1425</v>
      </c>
      <c r="U27" s="80" t="s">
        <v>76</v>
      </c>
      <c r="V27" s="80" t="s">
        <v>77</v>
      </c>
      <c r="W27" s="80" t="s">
        <v>90</v>
      </c>
      <c r="X27" s="80" t="s">
        <v>76</v>
      </c>
      <c r="Y27" s="80" t="s">
        <v>60</v>
      </c>
      <c r="Z27" s="80" t="s">
        <v>43</v>
      </c>
      <c r="AA27" s="80" t="s">
        <v>44</v>
      </c>
      <c r="AB27" s="80" t="s">
        <v>1309</v>
      </c>
      <c r="AC27" s="80" t="s">
        <v>1309</v>
      </c>
      <c r="AD27" s="80" t="s">
        <v>2110</v>
      </c>
      <c r="AE27" s="80" t="s">
        <v>1309</v>
      </c>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row>
    <row r="28" spans="1:63" ht="14.25" x14ac:dyDescent="0.2">
      <c r="A28" s="79" t="s">
        <v>3333</v>
      </c>
      <c r="B28" s="80">
        <v>3</v>
      </c>
      <c r="C28" s="80" t="s">
        <v>3386</v>
      </c>
      <c r="D28" s="80" t="s">
        <v>3387</v>
      </c>
      <c r="E28" s="80" t="s">
        <v>44</v>
      </c>
      <c r="F28" s="80" t="s">
        <v>2298</v>
      </c>
      <c r="G28" s="80">
        <v>25</v>
      </c>
      <c r="H28" s="80"/>
      <c r="I28" s="80" t="s">
        <v>90</v>
      </c>
      <c r="J28" s="80" t="s">
        <v>3388</v>
      </c>
      <c r="K28" s="80" t="s">
        <v>3387</v>
      </c>
      <c r="L28" s="80" t="s">
        <v>262</v>
      </c>
      <c r="M28" s="83" t="s">
        <v>90</v>
      </c>
      <c r="N28" s="83" t="s">
        <v>3389</v>
      </c>
      <c r="O28" s="80" t="s">
        <v>123</v>
      </c>
      <c r="P28" s="80" t="s">
        <v>3318</v>
      </c>
      <c r="Q28" s="80">
        <v>21</v>
      </c>
      <c r="R28" s="80"/>
      <c r="S28" s="80" t="s">
        <v>422</v>
      </c>
      <c r="T28" s="80" t="s">
        <v>1425</v>
      </c>
      <c r="U28" s="80" t="s">
        <v>3389</v>
      </c>
      <c r="V28" s="80" t="s">
        <v>98</v>
      </c>
      <c r="W28" s="80" t="s">
        <v>13</v>
      </c>
      <c r="X28" s="80" t="s">
        <v>3389</v>
      </c>
      <c r="Y28" s="80" t="s">
        <v>98</v>
      </c>
      <c r="Z28" s="80" t="s">
        <v>3390</v>
      </c>
      <c r="AA28" s="80" t="s">
        <v>46</v>
      </c>
      <c r="AB28" s="80" t="s">
        <v>1309</v>
      </c>
      <c r="AC28" s="80" t="s">
        <v>1309</v>
      </c>
      <c r="AD28" s="80" t="s">
        <v>3391</v>
      </c>
      <c r="AE28" s="80" t="s">
        <v>1309</v>
      </c>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row>
    <row r="29" spans="1:63" ht="14.25" x14ac:dyDescent="0.2">
      <c r="A29" s="79" t="s">
        <v>3333</v>
      </c>
      <c r="B29" s="80">
        <v>4</v>
      </c>
      <c r="C29" s="80" t="s">
        <v>3392</v>
      </c>
      <c r="D29" s="80" t="s">
        <v>43</v>
      </c>
      <c r="E29" s="80" t="s">
        <v>44</v>
      </c>
      <c r="F29" s="80" t="s">
        <v>2298</v>
      </c>
      <c r="G29" s="80" t="s">
        <v>3383</v>
      </c>
      <c r="H29" s="80"/>
      <c r="I29" s="80" t="s">
        <v>18</v>
      </c>
      <c r="J29" s="80" t="s">
        <v>1425</v>
      </c>
      <c r="K29" s="80" t="s">
        <v>43</v>
      </c>
      <c r="L29" s="80" t="s">
        <v>71</v>
      </c>
      <c r="M29" s="83" t="s">
        <v>18</v>
      </c>
      <c r="N29" s="83" t="s">
        <v>43</v>
      </c>
      <c r="O29" s="80" t="s">
        <v>123</v>
      </c>
      <c r="P29" s="80" t="s">
        <v>3318</v>
      </c>
      <c r="Q29" s="80" t="s">
        <v>3383</v>
      </c>
      <c r="R29" s="80"/>
      <c r="S29" s="80" t="s">
        <v>1309</v>
      </c>
      <c r="T29" s="80" t="s">
        <v>1425</v>
      </c>
      <c r="U29" s="80" t="s">
        <v>43</v>
      </c>
      <c r="V29" s="80" t="s">
        <v>50</v>
      </c>
      <c r="W29" s="80" t="s">
        <v>18</v>
      </c>
      <c r="X29" s="80" t="s">
        <v>43</v>
      </c>
      <c r="Y29" s="80" t="s">
        <v>46</v>
      </c>
      <c r="Z29" s="80" t="s">
        <v>43</v>
      </c>
      <c r="AA29" s="80" t="s">
        <v>50</v>
      </c>
      <c r="AB29" s="80" t="s">
        <v>1309</v>
      </c>
      <c r="AC29" s="80" t="s">
        <v>1309</v>
      </c>
      <c r="AD29" s="80" t="s">
        <v>3393</v>
      </c>
      <c r="AE29" s="80" t="s">
        <v>1309</v>
      </c>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row>
    <row r="30" spans="1:63" ht="14.25" x14ac:dyDescent="0.2">
      <c r="A30" s="79" t="s">
        <v>3333</v>
      </c>
      <c r="B30" s="80">
        <v>5</v>
      </c>
      <c r="C30" s="80" t="s">
        <v>3394</v>
      </c>
      <c r="D30" s="80" t="s">
        <v>45</v>
      </c>
      <c r="E30" s="80" t="s">
        <v>50</v>
      </c>
      <c r="F30" s="80" t="s">
        <v>502</v>
      </c>
      <c r="G30" s="80" t="s">
        <v>3383</v>
      </c>
      <c r="H30" s="80"/>
      <c r="I30" s="80" t="s">
        <v>90</v>
      </c>
      <c r="J30" s="80" t="s">
        <v>1425</v>
      </c>
      <c r="K30" s="80" t="s">
        <v>45</v>
      </c>
      <c r="L30" s="80" t="s">
        <v>50</v>
      </c>
      <c r="M30" s="83" t="s">
        <v>18</v>
      </c>
      <c r="N30" s="83" t="s">
        <v>3395</v>
      </c>
      <c r="O30" s="80" t="s">
        <v>123</v>
      </c>
      <c r="P30" s="80" t="s">
        <v>3318</v>
      </c>
      <c r="Q30" s="80" t="s">
        <v>3383</v>
      </c>
      <c r="R30" s="80"/>
      <c r="S30" s="80" t="s">
        <v>1309</v>
      </c>
      <c r="T30" s="80" t="s">
        <v>1425</v>
      </c>
      <c r="U30" s="80" t="s">
        <v>3395</v>
      </c>
      <c r="V30" s="80" t="s">
        <v>69</v>
      </c>
      <c r="W30" s="80" t="s">
        <v>15</v>
      </c>
      <c r="X30" s="80" t="s">
        <v>42</v>
      </c>
      <c r="Y30" s="80" t="s">
        <v>71</v>
      </c>
      <c r="Z30" s="80" t="s">
        <v>45</v>
      </c>
      <c r="AA30" s="80" t="s">
        <v>3364</v>
      </c>
      <c r="AB30" s="80" t="s">
        <v>1309</v>
      </c>
      <c r="AC30" s="80" t="s">
        <v>1309</v>
      </c>
      <c r="AD30" s="80" t="s">
        <v>3393</v>
      </c>
      <c r="AE30" s="80" t="s">
        <v>1309</v>
      </c>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row>
    <row r="31" spans="1:63" ht="14.25" x14ac:dyDescent="0.2">
      <c r="A31" s="79" t="s">
        <v>3333</v>
      </c>
      <c r="B31" s="80">
        <v>6</v>
      </c>
      <c r="C31" s="80" t="s">
        <v>3396</v>
      </c>
      <c r="D31" s="80" t="s">
        <v>85</v>
      </c>
      <c r="E31" s="80" t="s">
        <v>50</v>
      </c>
      <c r="F31" s="80" t="s">
        <v>2298</v>
      </c>
      <c r="G31" s="80">
        <v>20</v>
      </c>
      <c r="H31" s="80"/>
      <c r="I31" s="80" t="s">
        <v>3397</v>
      </c>
      <c r="J31" s="80" t="s">
        <v>1425</v>
      </c>
      <c r="K31" s="80" t="s">
        <v>85</v>
      </c>
      <c r="L31" s="80" t="s">
        <v>192</v>
      </c>
      <c r="M31" s="83" t="s">
        <v>90</v>
      </c>
      <c r="N31" s="83" t="s">
        <v>3398</v>
      </c>
      <c r="O31" s="80" t="s">
        <v>200</v>
      </c>
      <c r="P31" s="80" t="s">
        <v>3318</v>
      </c>
      <c r="Q31" s="80" t="s">
        <v>3383</v>
      </c>
      <c r="R31" s="80"/>
      <c r="S31" s="80" t="s">
        <v>1309</v>
      </c>
      <c r="T31" s="80" t="s">
        <v>1425</v>
      </c>
      <c r="U31" s="80" t="s">
        <v>3398</v>
      </c>
      <c r="V31" s="80" t="s">
        <v>44</v>
      </c>
      <c r="W31" s="80" t="s">
        <v>90</v>
      </c>
      <c r="X31" s="80" t="s">
        <v>43</v>
      </c>
      <c r="Y31" s="80" t="s">
        <v>77</v>
      </c>
      <c r="Z31" s="80" t="s">
        <v>3398</v>
      </c>
      <c r="AA31" s="80" t="s">
        <v>200</v>
      </c>
      <c r="AB31" s="80" t="s">
        <v>1309</v>
      </c>
      <c r="AC31" s="80" t="s">
        <v>1309</v>
      </c>
      <c r="AD31" s="80" t="s">
        <v>3393</v>
      </c>
      <c r="AE31" s="80" t="s">
        <v>1309</v>
      </c>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row>
    <row r="32" spans="1:63" ht="14.25" x14ac:dyDescent="0.2">
      <c r="A32" s="79" t="s">
        <v>3333</v>
      </c>
      <c r="B32" s="80">
        <v>7</v>
      </c>
      <c r="C32" s="80" t="s">
        <v>3399</v>
      </c>
      <c r="D32" s="80" t="s">
        <v>108</v>
      </c>
      <c r="E32" s="80" t="s">
        <v>3357</v>
      </c>
      <c r="F32" s="80" t="s">
        <v>2298</v>
      </c>
      <c r="G32" s="80" t="s">
        <v>3383</v>
      </c>
      <c r="H32" s="80"/>
      <c r="I32" s="80" t="s">
        <v>90</v>
      </c>
      <c r="J32" s="80" t="s">
        <v>1425</v>
      </c>
      <c r="K32" s="80" t="s">
        <v>108</v>
      </c>
      <c r="L32" s="80" t="s">
        <v>50</v>
      </c>
      <c r="M32" s="83" t="s">
        <v>90</v>
      </c>
      <c r="N32" s="83" t="s">
        <v>76</v>
      </c>
      <c r="O32" s="80" t="s">
        <v>3362</v>
      </c>
      <c r="P32" s="80" t="s">
        <v>3318</v>
      </c>
      <c r="Q32" s="80" t="s">
        <v>3383</v>
      </c>
      <c r="R32" s="80"/>
      <c r="S32" s="80" t="s">
        <v>1309</v>
      </c>
      <c r="T32" s="80" t="s">
        <v>1425</v>
      </c>
      <c r="U32" s="80" t="s">
        <v>76</v>
      </c>
      <c r="V32" s="80" t="s">
        <v>77</v>
      </c>
      <c r="W32" s="80" t="s">
        <v>15</v>
      </c>
      <c r="X32" s="80" t="s">
        <v>76</v>
      </c>
      <c r="Y32" s="80" t="s">
        <v>71</v>
      </c>
      <c r="Z32" s="80" t="s">
        <v>164</v>
      </c>
      <c r="AA32" s="80" t="s">
        <v>55</v>
      </c>
      <c r="AB32" s="80" t="s">
        <v>1309</v>
      </c>
      <c r="AC32" s="80" t="s">
        <v>1309</v>
      </c>
      <c r="AD32" s="80" t="s">
        <v>3393</v>
      </c>
      <c r="AE32" s="80" t="s">
        <v>1309</v>
      </c>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row>
    <row r="33" spans="1:63" ht="14.25" x14ac:dyDescent="0.2">
      <c r="A33" s="79" t="s">
        <v>3333</v>
      </c>
      <c r="B33" s="80">
        <v>8</v>
      </c>
      <c r="C33" s="80" t="s">
        <v>3400</v>
      </c>
      <c r="D33" s="80" t="s">
        <v>2244</v>
      </c>
      <c r="E33" s="80" t="s">
        <v>148</v>
      </c>
      <c r="F33" s="80" t="s">
        <v>2298</v>
      </c>
      <c r="G33" s="80" t="s">
        <v>3383</v>
      </c>
      <c r="H33" s="80"/>
      <c r="I33" s="80" t="s">
        <v>422</v>
      </c>
      <c r="J33" s="80" t="s">
        <v>3401</v>
      </c>
      <c r="K33" s="80" t="s">
        <v>2244</v>
      </c>
      <c r="L33" s="80" t="s">
        <v>44</v>
      </c>
      <c r="M33" s="83" t="s">
        <v>18</v>
      </c>
      <c r="N33" s="83" t="s">
        <v>3402</v>
      </c>
      <c r="O33" s="80" t="s">
        <v>816</v>
      </c>
      <c r="P33" s="80" t="s">
        <v>3318</v>
      </c>
      <c r="Q33" s="80" t="s">
        <v>3383</v>
      </c>
      <c r="R33" s="80"/>
      <c r="S33" s="80" t="s">
        <v>1309</v>
      </c>
      <c r="T33" s="80" t="s">
        <v>1425</v>
      </c>
      <c r="U33" s="80" t="s">
        <v>3403</v>
      </c>
      <c r="V33" s="80" t="s">
        <v>77</v>
      </c>
      <c r="W33" s="80" t="s">
        <v>18</v>
      </c>
      <c r="X33" s="80" t="s">
        <v>48</v>
      </c>
      <c r="Y33" s="80" t="s">
        <v>44</v>
      </c>
      <c r="Z33" s="80" t="s">
        <v>3404</v>
      </c>
      <c r="AA33" s="80" t="s">
        <v>123</v>
      </c>
      <c r="AB33" s="80" t="s">
        <v>1309</v>
      </c>
      <c r="AC33" s="80" t="s">
        <v>1309</v>
      </c>
      <c r="AD33" s="80" t="s">
        <v>3405</v>
      </c>
      <c r="AE33" s="80" t="s">
        <v>1309</v>
      </c>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row>
    <row r="34" spans="1:63" ht="14.25" x14ac:dyDescent="0.2">
      <c r="A34" s="79" t="s">
        <v>3333</v>
      </c>
      <c r="B34" s="80">
        <v>9</v>
      </c>
      <c r="C34" s="80" t="s">
        <v>3406</v>
      </c>
      <c r="D34" s="80" t="s">
        <v>3407</v>
      </c>
      <c r="E34" s="80" t="s">
        <v>50</v>
      </c>
      <c r="F34" s="80" t="s">
        <v>2298</v>
      </c>
      <c r="G34" s="80" t="s">
        <v>3383</v>
      </c>
      <c r="H34" s="80"/>
      <c r="I34" s="80" t="s">
        <v>19</v>
      </c>
      <c r="J34" s="80" t="s">
        <v>1425</v>
      </c>
      <c r="K34" s="80" t="s">
        <v>3407</v>
      </c>
      <c r="L34" s="80" t="s">
        <v>101</v>
      </c>
      <c r="M34" s="83" t="s">
        <v>19</v>
      </c>
      <c r="N34" s="83" t="s">
        <v>49</v>
      </c>
      <c r="O34" s="80" t="s">
        <v>111</v>
      </c>
      <c r="P34" s="80" t="s">
        <v>3318</v>
      </c>
      <c r="Q34" s="80" t="s">
        <v>3383</v>
      </c>
      <c r="R34" s="80"/>
      <c r="S34" s="80" t="s">
        <v>1309</v>
      </c>
      <c r="T34" s="80" t="s">
        <v>1425</v>
      </c>
      <c r="U34" s="80" t="s">
        <v>49</v>
      </c>
      <c r="V34" s="80" t="s">
        <v>2169</v>
      </c>
      <c r="W34" s="80" t="s">
        <v>15</v>
      </c>
      <c r="X34" s="80" t="s">
        <v>3408</v>
      </c>
      <c r="Y34" s="80" t="s">
        <v>77</v>
      </c>
      <c r="Z34" s="80" t="s">
        <v>107</v>
      </c>
      <c r="AA34" s="80" t="s">
        <v>111</v>
      </c>
      <c r="AB34" s="80" t="s">
        <v>1309</v>
      </c>
      <c r="AC34" s="80" t="s">
        <v>1309</v>
      </c>
      <c r="AD34" s="80" t="s">
        <v>3393</v>
      </c>
      <c r="AE34" s="80" t="s">
        <v>1309</v>
      </c>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row>
    <row r="35" spans="1:63" ht="14.25" x14ac:dyDescent="0.2">
      <c r="A35" s="79" t="s">
        <v>3333</v>
      </c>
      <c r="B35" s="80">
        <v>10</v>
      </c>
      <c r="C35" s="80" t="s">
        <v>3409</v>
      </c>
      <c r="D35" s="80" t="s">
        <v>270</v>
      </c>
      <c r="E35" s="80" t="s">
        <v>192</v>
      </c>
      <c r="F35" s="80" t="s">
        <v>502</v>
      </c>
      <c r="G35" s="80" t="s">
        <v>3383</v>
      </c>
      <c r="H35" s="80"/>
      <c r="I35" s="80" t="s">
        <v>3410</v>
      </c>
      <c r="J35" s="80" t="s">
        <v>3411</v>
      </c>
      <c r="K35" s="80" t="s">
        <v>270</v>
      </c>
      <c r="L35" s="80" t="s">
        <v>44</v>
      </c>
      <c r="M35" s="83" t="s">
        <v>3410</v>
      </c>
      <c r="N35" s="83" t="s">
        <v>45</v>
      </c>
      <c r="O35" s="80" t="s">
        <v>3364</v>
      </c>
      <c r="P35" s="80" t="s">
        <v>3318</v>
      </c>
      <c r="Q35" s="80" t="s">
        <v>3383</v>
      </c>
      <c r="R35" s="80"/>
      <c r="S35" s="80" t="s">
        <v>1309</v>
      </c>
      <c r="T35" s="80" t="s">
        <v>1425</v>
      </c>
      <c r="U35" s="80" t="s">
        <v>45</v>
      </c>
      <c r="V35" s="80" t="s">
        <v>50</v>
      </c>
      <c r="W35" s="80" t="s">
        <v>18</v>
      </c>
      <c r="X35" s="80" t="s">
        <v>3412</v>
      </c>
      <c r="Y35" s="80" t="s">
        <v>55</v>
      </c>
      <c r="Z35" s="80" t="s">
        <v>270</v>
      </c>
      <c r="AA35" s="80" t="s">
        <v>3341</v>
      </c>
      <c r="AB35" s="80" t="s">
        <v>1309</v>
      </c>
      <c r="AC35" s="80" t="s">
        <v>1309</v>
      </c>
      <c r="AD35" s="80" t="s">
        <v>3393</v>
      </c>
      <c r="AE35" s="80" t="s">
        <v>1309</v>
      </c>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row>
    <row r="36" spans="1:63" ht="14.25" x14ac:dyDescent="0.2">
      <c r="A36" s="79" t="s">
        <v>3333</v>
      </c>
      <c r="B36" s="80">
        <v>11</v>
      </c>
      <c r="C36" s="80" t="s">
        <v>3413</v>
      </c>
      <c r="D36" s="80" t="s">
        <v>541</v>
      </c>
      <c r="E36" s="80" t="s">
        <v>65</v>
      </c>
      <c r="F36" s="80" t="s">
        <v>2298</v>
      </c>
      <c r="G36" s="80" t="s">
        <v>3383</v>
      </c>
      <c r="H36" s="80"/>
      <c r="I36" s="80" t="s">
        <v>90</v>
      </c>
      <c r="J36" s="80" t="s">
        <v>3414</v>
      </c>
      <c r="K36" s="80" t="s">
        <v>541</v>
      </c>
      <c r="L36" s="80" t="s">
        <v>113</v>
      </c>
      <c r="M36" s="83" t="s">
        <v>90</v>
      </c>
      <c r="N36" s="83" t="s">
        <v>112</v>
      </c>
      <c r="O36" s="80" t="s">
        <v>3362</v>
      </c>
      <c r="P36" s="80" t="s">
        <v>3318</v>
      </c>
      <c r="Q36" s="80">
        <v>20</v>
      </c>
      <c r="R36" s="80"/>
      <c r="S36" s="80" t="s">
        <v>1309</v>
      </c>
      <c r="T36" s="80" t="s">
        <v>1425</v>
      </c>
      <c r="U36" s="80" t="s">
        <v>112</v>
      </c>
      <c r="V36" s="80" t="s">
        <v>50</v>
      </c>
      <c r="W36" s="80" t="s">
        <v>90</v>
      </c>
      <c r="X36" s="80" t="s">
        <v>100</v>
      </c>
      <c r="Y36" s="80" t="s">
        <v>3341</v>
      </c>
      <c r="Z36" s="80" t="s">
        <v>107</v>
      </c>
      <c r="AA36" s="80" t="s">
        <v>46</v>
      </c>
      <c r="AB36" s="80" t="s">
        <v>1309</v>
      </c>
      <c r="AC36" s="80" t="s">
        <v>1309</v>
      </c>
      <c r="AD36" s="80" t="s">
        <v>3393</v>
      </c>
      <c r="AE36" s="80" t="s">
        <v>1309</v>
      </c>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row>
    <row r="37" spans="1:63" ht="28.5" x14ac:dyDescent="0.2">
      <c r="A37" s="79" t="s">
        <v>3333</v>
      </c>
      <c r="B37" s="80">
        <v>12</v>
      </c>
      <c r="C37" s="80" t="s">
        <v>3415</v>
      </c>
      <c r="D37" s="80" t="s">
        <v>49</v>
      </c>
      <c r="E37" s="80" t="s">
        <v>77</v>
      </c>
      <c r="F37" s="80" t="s">
        <v>2298</v>
      </c>
      <c r="G37" s="80">
        <v>29</v>
      </c>
      <c r="H37" s="80"/>
      <c r="I37" s="80" t="s">
        <v>90</v>
      </c>
      <c r="J37" s="80" t="s">
        <v>1425</v>
      </c>
      <c r="K37" s="80" t="s">
        <v>49</v>
      </c>
      <c r="L37" s="80" t="s">
        <v>2169</v>
      </c>
      <c r="M37" s="83" t="s">
        <v>90</v>
      </c>
      <c r="N37" s="83" t="s">
        <v>2197</v>
      </c>
      <c r="O37" s="80" t="s">
        <v>3416</v>
      </c>
      <c r="P37" s="80" t="s">
        <v>3318</v>
      </c>
      <c r="Q37" s="80">
        <v>26</v>
      </c>
      <c r="R37" s="80"/>
      <c r="S37" s="80" t="s">
        <v>422</v>
      </c>
      <c r="T37" s="80" t="s">
        <v>1425</v>
      </c>
      <c r="U37" s="80" t="s">
        <v>2197</v>
      </c>
      <c r="V37" s="80" t="s">
        <v>71</v>
      </c>
      <c r="W37" s="80" t="s">
        <v>90</v>
      </c>
      <c r="X37" s="80" t="s">
        <v>43</v>
      </c>
      <c r="Y37" s="80" t="s">
        <v>44</v>
      </c>
      <c r="Z37" s="80" t="s">
        <v>3417</v>
      </c>
      <c r="AA37" s="80" t="s">
        <v>3418</v>
      </c>
      <c r="AB37" s="80" t="s">
        <v>1309</v>
      </c>
      <c r="AC37" s="80" t="s">
        <v>1309</v>
      </c>
      <c r="AD37" s="84" t="s">
        <v>3419</v>
      </c>
      <c r="AE37" s="80" t="s">
        <v>1309</v>
      </c>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row>
    <row r="38" spans="1:63" ht="14.25" x14ac:dyDescent="0.2">
      <c r="A38" s="79" t="s">
        <v>3333</v>
      </c>
      <c r="B38" s="80">
        <v>13</v>
      </c>
      <c r="C38" s="80" t="s">
        <v>3420</v>
      </c>
      <c r="D38" s="80" t="s">
        <v>116</v>
      </c>
      <c r="E38" s="80" t="s">
        <v>50</v>
      </c>
      <c r="F38" s="80" t="s">
        <v>502</v>
      </c>
      <c r="G38" s="80" t="s">
        <v>3383</v>
      </c>
      <c r="H38" s="80"/>
      <c r="I38" s="80" t="s">
        <v>1309</v>
      </c>
      <c r="J38" s="80" t="s">
        <v>1425</v>
      </c>
      <c r="K38" s="80" t="s">
        <v>116</v>
      </c>
      <c r="L38" s="80" t="s">
        <v>44</v>
      </c>
      <c r="M38" s="83" t="s">
        <v>18</v>
      </c>
      <c r="N38" s="83" t="s">
        <v>76</v>
      </c>
      <c r="O38" s="80" t="s">
        <v>57</v>
      </c>
      <c r="P38" s="80" t="s">
        <v>427</v>
      </c>
      <c r="Q38" s="80" t="s">
        <v>3383</v>
      </c>
      <c r="R38" s="80"/>
      <c r="S38" s="80" t="s">
        <v>1309</v>
      </c>
      <c r="T38" s="80" t="s">
        <v>1425</v>
      </c>
      <c r="U38" s="80" t="s">
        <v>67</v>
      </c>
      <c r="V38" s="80" t="s">
        <v>762</v>
      </c>
      <c r="W38" s="80" t="s">
        <v>90</v>
      </c>
      <c r="X38" s="80" t="s">
        <v>156</v>
      </c>
      <c r="Y38" s="80" t="s">
        <v>60</v>
      </c>
      <c r="Z38" s="80" t="s">
        <v>164</v>
      </c>
      <c r="AA38" s="80" t="s">
        <v>50</v>
      </c>
      <c r="AB38" s="80" t="s">
        <v>1309</v>
      </c>
      <c r="AC38" s="80" t="s">
        <v>1309</v>
      </c>
      <c r="AD38" s="80" t="s">
        <v>3405</v>
      </c>
      <c r="AE38" s="80" t="s">
        <v>1309</v>
      </c>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row>
    <row r="39" spans="1:63" ht="14.25" x14ac:dyDescent="0.2">
      <c r="A39" s="79" t="s">
        <v>3333</v>
      </c>
      <c r="B39" s="80">
        <v>14</v>
      </c>
      <c r="C39" s="80" t="s">
        <v>3421</v>
      </c>
      <c r="D39" s="80" t="s">
        <v>156</v>
      </c>
      <c r="E39" s="80" t="s">
        <v>60</v>
      </c>
      <c r="F39" s="80" t="s">
        <v>2298</v>
      </c>
      <c r="G39" s="80" t="s">
        <v>3383</v>
      </c>
      <c r="H39" s="80"/>
      <c r="I39" s="80" t="s">
        <v>90</v>
      </c>
      <c r="J39" s="80" t="s">
        <v>1425</v>
      </c>
      <c r="K39" s="80" t="s">
        <v>156</v>
      </c>
      <c r="L39" s="80" t="s">
        <v>50</v>
      </c>
      <c r="M39" s="83" t="s">
        <v>15</v>
      </c>
      <c r="N39" s="83" t="s">
        <v>664</v>
      </c>
      <c r="O39" s="80" t="s">
        <v>3422</v>
      </c>
      <c r="P39" s="80" t="s">
        <v>3318</v>
      </c>
      <c r="Q39" s="80" t="s">
        <v>3383</v>
      </c>
      <c r="R39" s="80"/>
      <c r="S39" s="80" t="s">
        <v>1309</v>
      </c>
      <c r="T39" s="80" t="s">
        <v>1425</v>
      </c>
      <c r="U39" s="80" t="s">
        <v>664</v>
      </c>
      <c r="V39" s="80" t="s">
        <v>101</v>
      </c>
      <c r="W39" s="80" t="s">
        <v>3410</v>
      </c>
      <c r="X39" s="80" t="s">
        <v>156</v>
      </c>
      <c r="Y39" s="80" t="s">
        <v>71</v>
      </c>
      <c r="Z39" s="80" t="s">
        <v>3423</v>
      </c>
      <c r="AA39" s="80" t="s">
        <v>3424</v>
      </c>
      <c r="AB39" s="80" t="s">
        <v>1309</v>
      </c>
      <c r="AC39" s="80" t="s">
        <v>1309</v>
      </c>
      <c r="AD39" s="80" t="s">
        <v>3393</v>
      </c>
      <c r="AE39" s="80" t="s">
        <v>1309</v>
      </c>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row>
    <row r="40" spans="1:63" ht="28.5" x14ac:dyDescent="0.2">
      <c r="A40" s="79" t="s">
        <v>3333</v>
      </c>
      <c r="B40" s="80">
        <v>15</v>
      </c>
      <c r="C40" s="80" t="s">
        <v>3425</v>
      </c>
      <c r="D40" s="80" t="s">
        <v>68</v>
      </c>
      <c r="E40" s="80" t="s">
        <v>3426</v>
      </c>
      <c r="F40" s="80" t="s">
        <v>2298</v>
      </c>
      <c r="G40" s="80">
        <v>27</v>
      </c>
      <c r="H40" s="80"/>
      <c r="I40" s="80" t="s">
        <v>90</v>
      </c>
      <c r="J40" s="80" t="s">
        <v>3427</v>
      </c>
      <c r="K40" s="80" t="s">
        <v>68</v>
      </c>
      <c r="L40" s="80" t="s">
        <v>44</v>
      </c>
      <c r="M40" s="83" t="s">
        <v>15</v>
      </c>
      <c r="N40" s="83" t="s">
        <v>45</v>
      </c>
      <c r="O40" s="80" t="s">
        <v>3428</v>
      </c>
      <c r="P40" s="80" t="s">
        <v>3318</v>
      </c>
      <c r="Q40" s="80">
        <v>21</v>
      </c>
      <c r="R40" s="80"/>
      <c r="S40" s="80" t="s">
        <v>422</v>
      </c>
      <c r="T40" s="80" t="s">
        <v>1425</v>
      </c>
      <c r="U40" s="80" t="s">
        <v>45</v>
      </c>
      <c r="V40" s="80" t="s">
        <v>50</v>
      </c>
      <c r="W40" s="80" t="s">
        <v>90</v>
      </c>
      <c r="X40" s="80" t="s">
        <v>45</v>
      </c>
      <c r="Y40" s="80" t="s">
        <v>50</v>
      </c>
      <c r="Z40" s="80" t="s">
        <v>53</v>
      </c>
      <c r="AA40" s="80" t="s">
        <v>169</v>
      </c>
      <c r="AB40" s="80" t="s">
        <v>1309</v>
      </c>
      <c r="AC40" s="80" t="s">
        <v>1309</v>
      </c>
      <c r="AD40" s="84" t="s">
        <v>3419</v>
      </c>
      <c r="AE40" s="80" t="s">
        <v>1309</v>
      </c>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row>
    <row r="41" spans="1:63" ht="14.25" x14ac:dyDescent="0.2">
      <c r="A41" s="79" t="s">
        <v>3333</v>
      </c>
      <c r="B41" s="80">
        <v>16</v>
      </c>
      <c r="C41" s="80" t="s">
        <v>3429</v>
      </c>
      <c r="D41" s="80" t="s">
        <v>216</v>
      </c>
      <c r="E41" s="80" t="s">
        <v>44</v>
      </c>
      <c r="F41" s="80" t="s">
        <v>2298</v>
      </c>
      <c r="G41" s="80" t="s">
        <v>3383</v>
      </c>
      <c r="H41" s="80"/>
      <c r="I41" s="80" t="s">
        <v>126</v>
      </c>
      <c r="J41" s="80" t="s">
        <v>1425</v>
      </c>
      <c r="K41" s="80" t="s">
        <v>53</v>
      </c>
      <c r="L41" s="80" t="s">
        <v>50</v>
      </c>
      <c r="M41" s="83" t="s">
        <v>15</v>
      </c>
      <c r="N41" s="83" t="s">
        <v>85</v>
      </c>
      <c r="O41" s="80" t="s">
        <v>200</v>
      </c>
      <c r="P41" s="80" t="s">
        <v>3318</v>
      </c>
      <c r="Q41" s="80">
        <v>18</v>
      </c>
      <c r="R41" s="80"/>
      <c r="S41" s="80" t="s">
        <v>1309</v>
      </c>
      <c r="T41" s="80" t="s">
        <v>1425</v>
      </c>
      <c r="U41" s="80" t="s">
        <v>85</v>
      </c>
      <c r="V41" s="80" t="s">
        <v>192</v>
      </c>
      <c r="W41" s="80" t="s">
        <v>15</v>
      </c>
      <c r="X41" s="80" t="s">
        <v>100</v>
      </c>
      <c r="Y41" s="80" t="s">
        <v>101</v>
      </c>
      <c r="Z41" s="80" t="s">
        <v>3430</v>
      </c>
      <c r="AA41" s="80" t="s">
        <v>399</v>
      </c>
      <c r="AB41" s="80" t="s">
        <v>1309</v>
      </c>
      <c r="AC41" s="80" t="s">
        <v>1309</v>
      </c>
      <c r="AD41" s="80" t="s">
        <v>3393</v>
      </c>
      <c r="AE41" s="80" t="s">
        <v>1309</v>
      </c>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row>
    <row r="42" spans="1:63" ht="14.25" x14ac:dyDescent="0.2">
      <c r="A42" s="79" t="s">
        <v>3333</v>
      </c>
      <c r="B42" s="80">
        <v>17</v>
      </c>
      <c r="C42" s="80" t="s">
        <v>3431</v>
      </c>
      <c r="D42" s="80" t="s">
        <v>43</v>
      </c>
      <c r="E42" s="80" t="s">
        <v>44</v>
      </c>
      <c r="F42" s="80" t="s">
        <v>2298</v>
      </c>
      <c r="G42" s="80" t="s">
        <v>3383</v>
      </c>
      <c r="H42" s="80"/>
      <c r="I42" s="80" t="s">
        <v>18</v>
      </c>
      <c r="J42" s="80" t="s">
        <v>1425</v>
      </c>
      <c r="K42" s="80" t="s">
        <v>43</v>
      </c>
      <c r="L42" s="80" t="s">
        <v>50</v>
      </c>
      <c r="M42" s="83" t="s">
        <v>18</v>
      </c>
      <c r="N42" s="83" t="s">
        <v>144</v>
      </c>
      <c r="O42" s="80" t="s">
        <v>816</v>
      </c>
      <c r="P42" s="80" t="s">
        <v>3318</v>
      </c>
      <c r="Q42" s="80" t="s">
        <v>3383</v>
      </c>
      <c r="R42" s="80"/>
      <c r="S42" s="80" t="s">
        <v>1309</v>
      </c>
      <c r="T42" s="80" t="s">
        <v>1425</v>
      </c>
      <c r="U42" s="80" t="s">
        <v>144</v>
      </c>
      <c r="V42" s="80" t="s">
        <v>50</v>
      </c>
      <c r="W42" s="80" t="s">
        <v>18</v>
      </c>
      <c r="X42" s="80" t="s">
        <v>144</v>
      </c>
      <c r="Y42" s="80" t="s">
        <v>399</v>
      </c>
      <c r="Z42" s="80" t="s">
        <v>3432</v>
      </c>
      <c r="AA42" s="80" t="s">
        <v>50</v>
      </c>
      <c r="AB42" s="80" t="s">
        <v>1309</v>
      </c>
      <c r="AC42" s="80" t="s">
        <v>1309</v>
      </c>
      <c r="AD42" s="80" t="s">
        <v>3405</v>
      </c>
      <c r="AE42" s="80" t="s">
        <v>1309</v>
      </c>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row>
    <row r="43" spans="1:63" ht="14.25" x14ac:dyDescent="0.2">
      <c r="A43" s="79" t="s">
        <v>3333</v>
      </c>
      <c r="B43" s="80">
        <v>18</v>
      </c>
      <c r="C43" s="80" t="s">
        <v>3431</v>
      </c>
      <c r="D43" s="80" t="s">
        <v>3433</v>
      </c>
      <c r="E43" s="80" t="s">
        <v>50</v>
      </c>
      <c r="F43" s="80" t="s">
        <v>2298</v>
      </c>
      <c r="G43" s="80" t="s">
        <v>3383</v>
      </c>
      <c r="H43" s="80"/>
      <c r="I43" s="80" t="s">
        <v>90</v>
      </c>
      <c r="J43" s="80" t="s">
        <v>3434</v>
      </c>
      <c r="K43" s="80" t="s">
        <v>3433</v>
      </c>
      <c r="L43" s="80" t="s">
        <v>44</v>
      </c>
      <c r="M43" s="83" t="s">
        <v>90</v>
      </c>
      <c r="N43" s="83" t="s">
        <v>271</v>
      </c>
      <c r="O43" s="80" t="s">
        <v>686</v>
      </c>
      <c r="P43" s="80" t="s">
        <v>3318</v>
      </c>
      <c r="Q43" s="80" t="s">
        <v>3383</v>
      </c>
      <c r="R43" s="80"/>
      <c r="S43" s="80" t="s">
        <v>1309</v>
      </c>
      <c r="T43" s="80" t="s">
        <v>2142</v>
      </c>
      <c r="U43" s="80" t="s">
        <v>271</v>
      </c>
      <c r="V43" s="80" t="s">
        <v>50</v>
      </c>
      <c r="W43" s="80" t="s">
        <v>18</v>
      </c>
      <c r="X43" s="80" t="s">
        <v>3435</v>
      </c>
      <c r="Y43" s="80" t="s">
        <v>3436</v>
      </c>
      <c r="Z43" s="80" t="s">
        <v>43</v>
      </c>
      <c r="AA43" s="80" t="s">
        <v>399</v>
      </c>
      <c r="AB43" s="80" t="s">
        <v>1309</v>
      </c>
      <c r="AC43" s="80" t="s">
        <v>1309</v>
      </c>
      <c r="AD43" s="80" t="s">
        <v>3405</v>
      </c>
      <c r="AE43" s="80" t="s">
        <v>1309</v>
      </c>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row>
    <row r="44" spans="1:63" ht="28.5" x14ac:dyDescent="0.2">
      <c r="A44" s="79" t="s">
        <v>3333</v>
      </c>
      <c r="B44" s="80">
        <v>19</v>
      </c>
      <c r="C44" s="80" t="s">
        <v>3437</v>
      </c>
      <c r="D44" s="80" t="s">
        <v>738</v>
      </c>
      <c r="E44" s="84" t="s">
        <v>3438</v>
      </c>
      <c r="F44" s="80" t="s">
        <v>2298</v>
      </c>
      <c r="G44" s="80">
        <v>25</v>
      </c>
      <c r="H44" s="80"/>
      <c r="I44" s="80" t="s">
        <v>90</v>
      </c>
      <c r="J44" s="80" t="s">
        <v>1425</v>
      </c>
      <c r="K44" s="80" t="s">
        <v>738</v>
      </c>
      <c r="L44" s="80" t="s">
        <v>44</v>
      </c>
      <c r="M44" s="83" t="s">
        <v>1011</v>
      </c>
      <c r="N44" s="83" t="s">
        <v>107</v>
      </c>
      <c r="O44" s="80" t="s">
        <v>46</v>
      </c>
      <c r="P44" s="80" t="s">
        <v>3318</v>
      </c>
      <c r="Q44" s="80">
        <v>22</v>
      </c>
      <c r="R44" s="80"/>
      <c r="S44" s="80" t="s">
        <v>422</v>
      </c>
      <c r="T44" s="80" t="s">
        <v>1425</v>
      </c>
      <c r="U44" s="80" t="s">
        <v>107</v>
      </c>
      <c r="V44" s="80" t="s">
        <v>50</v>
      </c>
      <c r="W44" s="80" t="s">
        <v>90</v>
      </c>
      <c r="X44" s="80" t="s">
        <v>738</v>
      </c>
      <c r="Y44" s="80" t="s">
        <v>44</v>
      </c>
      <c r="Z44" s="80" t="s">
        <v>107</v>
      </c>
      <c r="AA44" s="80" t="s">
        <v>111</v>
      </c>
      <c r="AB44" s="80" t="s">
        <v>1309</v>
      </c>
      <c r="AC44" s="80" t="s">
        <v>1309</v>
      </c>
      <c r="AD44" s="84" t="s">
        <v>3419</v>
      </c>
      <c r="AE44" s="80" t="s">
        <v>1309</v>
      </c>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row>
    <row r="45" spans="1:63" ht="14.25" x14ac:dyDescent="0.2">
      <c r="A45" s="79" t="s">
        <v>3333</v>
      </c>
      <c r="B45" s="80">
        <v>20</v>
      </c>
      <c r="C45" s="80" t="s">
        <v>3439</v>
      </c>
      <c r="D45" s="80" t="s">
        <v>68</v>
      </c>
      <c r="E45" s="80" t="s">
        <v>276</v>
      </c>
      <c r="F45" s="80" t="s">
        <v>2298</v>
      </c>
      <c r="G45" s="80" t="s">
        <v>3383</v>
      </c>
      <c r="H45" s="80"/>
      <c r="I45" s="80" t="s">
        <v>90</v>
      </c>
      <c r="J45" s="80" t="s">
        <v>1425</v>
      </c>
      <c r="K45" s="80" t="s">
        <v>68</v>
      </c>
      <c r="L45" s="80" t="s">
        <v>44</v>
      </c>
      <c r="M45" s="83" t="s">
        <v>90</v>
      </c>
      <c r="N45" s="83" t="s">
        <v>76</v>
      </c>
      <c r="O45" s="80" t="s">
        <v>816</v>
      </c>
      <c r="P45" s="80" t="s">
        <v>3318</v>
      </c>
      <c r="Q45" s="80" t="s">
        <v>3383</v>
      </c>
      <c r="R45" s="80"/>
      <c r="S45" s="80" t="s">
        <v>1309</v>
      </c>
      <c r="T45" s="80" t="s">
        <v>1425</v>
      </c>
      <c r="U45" s="80" t="s">
        <v>76</v>
      </c>
      <c r="V45" s="80" t="s">
        <v>77</v>
      </c>
      <c r="W45" s="80" t="s">
        <v>15</v>
      </c>
      <c r="X45" s="80" t="s">
        <v>68</v>
      </c>
      <c r="Y45" s="80" t="s">
        <v>3426</v>
      </c>
      <c r="Z45" s="80" t="s">
        <v>3440</v>
      </c>
      <c r="AA45" s="80" t="s">
        <v>3441</v>
      </c>
      <c r="AB45" s="80" t="s">
        <v>1309</v>
      </c>
      <c r="AC45" s="80" t="s">
        <v>1309</v>
      </c>
      <c r="AD45" s="80" t="s">
        <v>3393</v>
      </c>
      <c r="AE45" s="80" t="s">
        <v>1309</v>
      </c>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row>
    <row r="46" spans="1:63" ht="14.25" x14ac:dyDescent="0.2">
      <c r="A46" s="79" t="s">
        <v>3333</v>
      </c>
      <c r="B46" s="80">
        <v>21</v>
      </c>
      <c r="C46" s="80" t="s">
        <v>3442</v>
      </c>
      <c r="D46" s="80" t="s">
        <v>110</v>
      </c>
      <c r="E46" s="80" t="s">
        <v>50</v>
      </c>
      <c r="F46" s="80" t="s">
        <v>2298</v>
      </c>
      <c r="G46" s="80" t="s">
        <v>3383</v>
      </c>
      <c r="H46" s="80"/>
      <c r="I46" s="80" t="s">
        <v>182</v>
      </c>
      <c r="J46" s="80" t="s">
        <v>1425</v>
      </c>
      <c r="K46" s="80" t="s">
        <v>110</v>
      </c>
      <c r="L46" s="80" t="s">
        <v>44</v>
      </c>
      <c r="M46" s="83" t="s">
        <v>90</v>
      </c>
      <c r="N46" s="83" t="s">
        <v>45</v>
      </c>
      <c r="O46" s="80" t="s">
        <v>391</v>
      </c>
      <c r="P46" s="80" t="s">
        <v>427</v>
      </c>
      <c r="Q46" s="80" t="s">
        <v>3383</v>
      </c>
      <c r="R46" s="80"/>
      <c r="S46" s="80" t="s">
        <v>1309</v>
      </c>
      <c r="T46" s="80" t="s">
        <v>1425</v>
      </c>
      <c r="U46" s="80" t="s">
        <v>103</v>
      </c>
      <c r="V46" s="80" t="s">
        <v>50</v>
      </c>
      <c r="W46" s="80" t="s">
        <v>90</v>
      </c>
      <c r="X46" s="80" t="s">
        <v>170</v>
      </c>
      <c r="Y46" s="80" t="s">
        <v>44</v>
      </c>
      <c r="Z46" s="80" t="s">
        <v>103</v>
      </c>
      <c r="AA46" s="80" t="s">
        <v>3443</v>
      </c>
      <c r="AB46" s="80" t="s">
        <v>1309</v>
      </c>
      <c r="AC46" s="80" t="s">
        <v>1309</v>
      </c>
      <c r="AD46" s="80" t="s">
        <v>3393</v>
      </c>
      <c r="AE46" s="80" t="s">
        <v>1309</v>
      </c>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row>
    <row r="47" spans="1:63" ht="14.25" x14ac:dyDescent="0.2">
      <c r="A47" s="79" t="s">
        <v>3333</v>
      </c>
      <c r="B47" s="80">
        <v>22</v>
      </c>
      <c r="C47" s="80" t="s">
        <v>3444</v>
      </c>
      <c r="D47" s="80" t="s">
        <v>64</v>
      </c>
      <c r="E47" s="80" t="s">
        <v>60</v>
      </c>
      <c r="F47" s="80" t="s">
        <v>2298</v>
      </c>
      <c r="G47" s="80" t="s">
        <v>3383</v>
      </c>
      <c r="H47" s="80"/>
      <c r="I47" s="80" t="s">
        <v>90</v>
      </c>
      <c r="J47" s="80" t="s">
        <v>2142</v>
      </c>
      <c r="K47" s="80" t="s">
        <v>64</v>
      </c>
      <c r="L47" s="80" t="s">
        <v>65</v>
      </c>
      <c r="M47" s="83" t="s">
        <v>90</v>
      </c>
      <c r="N47" s="83" t="s">
        <v>3445</v>
      </c>
      <c r="O47" s="80" t="s">
        <v>57</v>
      </c>
      <c r="P47" s="80" t="s">
        <v>3318</v>
      </c>
      <c r="Q47" s="80" t="s">
        <v>3383</v>
      </c>
      <c r="R47" s="80"/>
      <c r="S47" s="80" t="s">
        <v>422</v>
      </c>
      <c r="T47" s="80" t="s">
        <v>1425</v>
      </c>
      <c r="U47" s="80" t="s">
        <v>3445</v>
      </c>
      <c r="V47" s="80" t="s">
        <v>44</v>
      </c>
      <c r="W47" s="80" t="s">
        <v>90</v>
      </c>
      <c r="X47" s="80" t="s">
        <v>100</v>
      </c>
      <c r="Y47" s="80" t="s">
        <v>101</v>
      </c>
      <c r="Z47" s="80" t="s">
        <v>3446</v>
      </c>
      <c r="AA47" s="80" t="s">
        <v>3362</v>
      </c>
      <c r="AB47" s="80" t="s">
        <v>1309</v>
      </c>
      <c r="AC47" s="80" t="s">
        <v>1309</v>
      </c>
      <c r="AD47" s="80" t="s">
        <v>3393</v>
      </c>
      <c r="AE47" s="80" t="s">
        <v>1309</v>
      </c>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row>
    <row r="48" spans="1:63" ht="14.25" x14ac:dyDescent="0.2">
      <c r="A48" s="79" t="s">
        <v>3333</v>
      </c>
      <c r="B48" s="80">
        <v>23</v>
      </c>
      <c r="C48" s="80" t="s">
        <v>3447</v>
      </c>
      <c r="D48" s="80" t="s">
        <v>79</v>
      </c>
      <c r="E48" s="80" t="s">
        <v>71</v>
      </c>
      <c r="F48" s="80" t="s">
        <v>2298</v>
      </c>
      <c r="G48" s="80" t="s">
        <v>3383</v>
      </c>
      <c r="H48" s="80"/>
      <c r="I48" s="80" t="s">
        <v>90</v>
      </c>
      <c r="J48" s="80" t="s">
        <v>1425</v>
      </c>
      <c r="K48" s="80" t="s">
        <v>79</v>
      </c>
      <c r="L48" s="80" t="s">
        <v>44</v>
      </c>
      <c r="M48" s="83" t="s">
        <v>90</v>
      </c>
      <c r="N48" s="83" t="s">
        <v>2198</v>
      </c>
      <c r="O48" s="80" t="s">
        <v>57</v>
      </c>
      <c r="P48" s="80" t="s">
        <v>3318</v>
      </c>
      <c r="Q48" s="80" t="s">
        <v>3383</v>
      </c>
      <c r="R48" s="80"/>
      <c r="S48" s="80" t="s">
        <v>1309</v>
      </c>
      <c r="T48" s="80" t="s">
        <v>1425</v>
      </c>
      <c r="U48" s="80" t="s">
        <v>2198</v>
      </c>
      <c r="V48" s="80" t="s">
        <v>50</v>
      </c>
      <c r="W48" s="80" t="s">
        <v>126</v>
      </c>
      <c r="X48" s="80" t="s">
        <v>76</v>
      </c>
      <c r="Y48" s="80" t="s">
        <v>65</v>
      </c>
      <c r="Z48" s="80" t="s">
        <v>829</v>
      </c>
      <c r="AA48" s="80" t="s">
        <v>44</v>
      </c>
      <c r="AB48" s="80" t="s">
        <v>1309</v>
      </c>
      <c r="AC48" s="80" t="s">
        <v>1309</v>
      </c>
      <c r="AD48" s="80" t="s">
        <v>3393</v>
      </c>
      <c r="AE48" s="80" t="s">
        <v>1309</v>
      </c>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row>
    <row r="49" spans="1:63" ht="14.25" x14ac:dyDescent="0.2">
      <c r="A49" s="79" t="s">
        <v>3333</v>
      </c>
      <c r="B49" s="80">
        <v>24</v>
      </c>
      <c r="C49" s="80" t="s">
        <v>3448</v>
      </c>
      <c r="D49" s="80" t="s">
        <v>156</v>
      </c>
      <c r="E49" s="80" t="s">
        <v>71</v>
      </c>
      <c r="F49" s="80" t="s">
        <v>2298</v>
      </c>
      <c r="G49" s="80" t="s">
        <v>3383</v>
      </c>
      <c r="H49" s="80"/>
      <c r="I49" s="80" t="s">
        <v>90</v>
      </c>
      <c r="J49" s="80" t="s">
        <v>1425</v>
      </c>
      <c r="K49" s="80" t="s">
        <v>156</v>
      </c>
      <c r="L49" s="80" t="s">
        <v>50</v>
      </c>
      <c r="M49" s="83" t="s">
        <v>90</v>
      </c>
      <c r="N49" s="83" t="s">
        <v>68</v>
      </c>
      <c r="O49" s="80" t="s">
        <v>57</v>
      </c>
      <c r="P49" s="80" t="s">
        <v>3318</v>
      </c>
      <c r="Q49" s="80" t="s">
        <v>3383</v>
      </c>
      <c r="R49" s="80"/>
      <c r="S49" s="80" t="s">
        <v>1309</v>
      </c>
      <c r="T49" s="80" t="s">
        <v>1425</v>
      </c>
      <c r="U49" s="80" t="s">
        <v>68</v>
      </c>
      <c r="V49" s="80" t="s">
        <v>44</v>
      </c>
      <c r="W49" s="80" t="s">
        <v>90</v>
      </c>
      <c r="X49" s="80" t="s">
        <v>80</v>
      </c>
      <c r="Y49" s="80" t="s">
        <v>3341</v>
      </c>
      <c r="Z49" s="80" t="s">
        <v>3449</v>
      </c>
      <c r="AA49" s="80" t="s">
        <v>50</v>
      </c>
      <c r="AB49" s="80" t="s">
        <v>1309</v>
      </c>
      <c r="AC49" s="80" t="s">
        <v>1309</v>
      </c>
      <c r="AD49" s="80" t="s">
        <v>3405</v>
      </c>
      <c r="AE49" s="80" t="s">
        <v>1309</v>
      </c>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row>
    <row r="50" spans="1:63" ht="14.25" x14ac:dyDescent="0.2">
      <c r="A50" s="79" t="s">
        <v>3333</v>
      </c>
      <c r="B50" s="80">
        <v>25</v>
      </c>
      <c r="C50" s="80" t="s">
        <v>3450</v>
      </c>
      <c r="D50" s="80" t="s">
        <v>43</v>
      </c>
      <c r="E50" s="80" t="s">
        <v>50</v>
      </c>
      <c r="F50" s="80" t="s">
        <v>2298</v>
      </c>
      <c r="G50" s="80" t="s">
        <v>3383</v>
      </c>
      <c r="H50" s="80"/>
      <c r="I50" s="80" t="s">
        <v>90</v>
      </c>
      <c r="J50" s="80" t="s">
        <v>1425</v>
      </c>
      <c r="K50" s="80" t="s">
        <v>43</v>
      </c>
      <c r="L50" s="80" t="s">
        <v>113</v>
      </c>
      <c r="M50" s="83" t="s">
        <v>18</v>
      </c>
      <c r="N50" s="83" t="s">
        <v>3451</v>
      </c>
      <c r="O50" s="80" t="s">
        <v>3452</v>
      </c>
      <c r="P50" s="80" t="s">
        <v>3318</v>
      </c>
      <c r="Q50" s="80" t="s">
        <v>3383</v>
      </c>
      <c r="R50" s="80"/>
      <c r="S50" s="80" t="s">
        <v>1309</v>
      </c>
      <c r="T50" s="80" t="s">
        <v>1425</v>
      </c>
      <c r="U50" s="80" t="s">
        <v>3451</v>
      </c>
      <c r="V50" s="80" t="s">
        <v>101</v>
      </c>
      <c r="W50" s="80" t="s">
        <v>90</v>
      </c>
      <c r="X50" s="80" t="s">
        <v>43</v>
      </c>
      <c r="Y50" s="80" t="s">
        <v>399</v>
      </c>
      <c r="Z50" s="80" t="s">
        <v>830</v>
      </c>
      <c r="AA50" s="80" t="s">
        <v>3453</v>
      </c>
      <c r="AB50" s="80" t="s">
        <v>1309</v>
      </c>
      <c r="AC50" s="80" t="s">
        <v>1309</v>
      </c>
      <c r="AD50" s="80" t="s">
        <v>3393</v>
      </c>
      <c r="AE50" s="80" t="s">
        <v>1309</v>
      </c>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row>
    <row r="51" spans="1:63" ht="14.25" x14ac:dyDescent="0.2">
      <c r="A51" s="79" t="s">
        <v>3333</v>
      </c>
      <c r="B51" s="80">
        <v>26</v>
      </c>
      <c r="C51" s="80" t="s">
        <v>3454</v>
      </c>
      <c r="D51" s="80" t="s">
        <v>3455</v>
      </c>
      <c r="E51" s="80" t="s">
        <v>50</v>
      </c>
      <c r="F51" s="80" t="s">
        <v>2298</v>
      </c>
      <c r="G51" s="80" t="s">
        <v>3383</v>
      </c>
      <c r="H51" s="80"/>
      <c r="I51" s="80" t="s">
        <v>90</v>
      </c>
      <c r="J51" s="80" t="s">
        <v>3456</v>
      </c>
      <c r="K51" s="80" t="s">
        <v>3455</v>
      </c>
      <c r="L51" s="80" t="s">
        <v>60</v>
      </c>
      <c r="M51" s="83" t="s">
        <v>185</v>
      </c>
      <c r="N51" s="86" t="s">
        <v>3457</v>
      </c>
      <c r="O51" s="80" t="s">
        <v>57</v>
      </c>
      <c r="P51" s="80" t="s">
        <v>3318</v>
      </c>
      <c r="Q51" s="80" t="s">
        <v>3383</v>
      </c>
      <c r="R51" s="80"/>
      <c r="S51" s="80" t="s">
        <v>1309</v>
      </c>
      <c r="T51" s="80" t="s">
        <v>1425</v>
      </c>
      <c r="U51" s="80" t="s">
        <v>3458</v>
      </c>
      <c r="V51" s="80" t="s">
        <v>71</v>
      </c>
      <c r="W51" s="80" t="s">
        <v>1011</v>
      </c>
      <c r="X51" s="80" t="s">
        <v>701</v>
      </c>
      <c r="Y51" s="80" t="s">
        <v>123</v>
      </c>
      <c r="Z51" s="80" t="s">
        <v>3459</v>
      </c>
      <c r="AA51" s="80" t="s">
        <v>60</v>
      </c>
      <c r="AB51" s="80" t="s">
        <v>1309</v>
      </c>
      <c r="AC51" s="80" t="s">
        <v>1309</v>
      </c>
      <c r="AD51" s="80"/>
      <c r="AE51" s="80" t="s">
        <v>1309</v>
      </c>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row>
    <row r="52" spans="1:63" ht="28.5" x14ac:dyDescent="0.2">
      <c r="A52" s="79" t="s">
        <v>3333</v>
      </c>
      <c r="B52" s="80">
        <v>27</v>
      </c>
      <c r="C52" s="80" t="s">
        <v>3460</v>
      </c>
      <c r="D52" s="80" t="s">
        <v>85</v>
      </c>
      <c r="E52" s="80" t="s">
        <v>71</v>
      </c>
      <c r="F52" s="80" t="s">
        <v>2298</v>
      </c>
      <c r="G52" s="80" t="s">
        <v>3383</v>
      </c>
      <c r="H52" s="80"/>
      <c r="I52" s="80" t="s">
        <v>90</v>
      </c>
      <c r="J52" s="80" t="s">
        <v>1425</v>
      </c>
      <c r="K52" s="80" t="s">
        <v>85</v>
      </c>
      <c r="L52" s="80" t="s">
        <v>192</v>
      </c>
      <c r="M52" s="83" t="s">
        <v>90</v>
      </c>
      <c r="N52" s="83" t="s">
        <v>3461</v>
      </c>
      <c r="O52" s="80" t="s">
        <v>3416</v>
      </c>
      <c r="P52" s="80" t="s">
        <v>3318</v>
      </c>
      <c r="Q52" s="80" t="s">
        <v>3383</v>
      </c>
      <c r="R52" s="80"/>
      <c r="S52" s="80" t="s">
        <v>1309</v>
      </c>
      <c r="T52" s="80" t="s">
        <v>1425</v>
      </c>
      <c r="U52" s="80" t="s">
        <v>3462</v>
      </c>
      <c r="V52" s="80" t="s">
        <v>101</v>
      </c>
      <c r="W52" s="80" t="s">
        <v>90</v>
      </c>
      <c r="X52" s="80" t="s">
        <v>164</v>
      </c>
      <c r="Y52" s="80" t="s">
        <v>50</v>
      </c>
      <c r="Z52" s="80" t="s">
        <v>214</v>
      </c>
      <c r="AA52" s="80" t="s">
        <v>3364</v>
      </c>
      <c r="AB52" s="80" t="s">
        <v>1309</v>
      </c>
      <c r="AC52" s="80" t="s">
        <v>1309</v>
      </c>
      <c r="AD52" s="84" t="s">
        <v>3419</v>
      </c>
      <c r="AE52" s="80" t="s">
        <v>1309</v>
      </c>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row>
    <row r="53" spans="1:63" ht="14.25" x14ac:dyDescent="0.2">
      <c r="A53" s="79" t="s">
        <v>3333</v>
      </c>
      <c r="B53" s="80">
        <v>28</v>
      </c>
      <c r="C53" s="85" t="s">
        <v>3463</v>
      </c>
      <c r="D53" s="80" t="s">
        <v>114</v>
      </c>
      <c r="E53" s="80" t="s">
        <v>50</v>
      </c>
      <c r="F53" s="80" t="s">
        <v>2298</v>
      </c>
      <c r="G53" s="80" t="s">
        <v>3383</v>
      </c>
      <c r="H53" s="80"/>
      <c r="I53" s="80" t="s">
        <v>90</v>
      </c>
      <c r="J53" s="80" t="s">
        <v>1425</v>
      </c>
      <c r="K53" s="80" t="s">
        <v>114</v>
      </c>
      <c r="L53" s="80" t="s">
        <v>3464</v>
      </c>
      <c r="M53" s="83" t="s">
        <v>90</v>
      </c>
      <c r="N53" s="83" t="s">
        <v>2094</v>
      </c>
      <c r="O53" s="80" t="s">
        <v>391</v>
      </c>
      <c r="P53" s="80" t="s">
        <v>427</v>
      </c>
      <c r="Q53" s="80" t="s">
        <v>3383</v>
      </c>
      <c r="R53" s="80"/>
      <c r="S53" s="80" t="s">
        <v>1309</v>
      </c>
      <c r="T53" s="80" t="s">
        <v>1425</v>
      </c>
      <c r="U53" s="80" t="s">
        <v>114</v>
      </c>
      <c r="V53" s="80" t="s">
        <v>50</v>
      </c>
      <c r="W53" s="80" t="s">
        <v>141</v>
      </c>
      <c r="X53" s="80" t="s">
        <v>3465</v>
      </c>
      <c r="Y53" s="80" t="s">
        <v>3466</v>
      </c>
      <c r="Z53" s="80" t="s">
        <v>66</v>
      </c>
      <c r="AA53" s="80" t="s">
        <v>852</v>
      </c>
      <c r="AB53" s="80" t="s">
        <v>1309</v>
      </c>
      <c r="AC53" s="80" t="s">
        <v>1309</v>
      </c>
      <c r="AD53" s="80" t="s">
        <v>3393</v>
      </c>
      <c r="AE53" s="80" t="s">
        <v>1309</v>
      </c>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row>
    <row r="54" spans="1:63" ht="14.25" x14ac:dyDescent="0.2">
      <c r="A54" s="79" t="s">
        <v>3333</v>
      </c>
      <c r="B54" s="80">
        <v>29</v>
      </c>
      <c r="C54" s="80" t="s">
        <v>3467</v>
      </c>
      <c r="D54" s="80" t="s">
        <v>45</v>
      </c>
      <c r="E54" s="80" t="s">
        <v>103</v>
      </c>
      <c r="F54" s="80" t="s">
        <v>2298</v>
      </c>
      <c r="G54" s="80" t="s">
        <v>3383</v>
      </c>
      <c r="H54" s="80"/>
      <c r="I54" s="80" t="s">
        <v>90</v>
      </c>
      <c r="J54" s="80" t="s">
        <v>1425</v>
      </c>
      <c r="K54" s="80" t="s">
        <v>45</v>
      </c>
      <c r="L54" s="80" t="s">
        <v>44</v>
      </c>
      <c r="M54" s="83" t="s">
        <v>15</v>
      </c>
      <c r="N54" s="83" t="s">
        <v>3468</v>
      </c>
      <c r="O54" s="80" t="s">
        <v>390</v>
      </c>
      <c r="P54" s="80" t="s">
        <v>3318</v>
      </c>
      <c r="Q54" s="80" t="s">
        <v>3383</v>
      </c>
      <c r="R54" s="80"/>
      <c r="S54" s="80" t="s">
        <v>1309</v>
      </c>
      <c r="T54" s="80" t="s">
        <v>1425</v>
      </c>
      <c r="U54" s="80" t="s">
        <v>3468</v>
      </c>
      <c r="V54" s="80" t="s">
        <v>50</v>
      </c>
      <c r="W54" s="80" t="s">
        <v>90</v>
      </c>
      <c r="X54" s="80" t="s">
        <v>3468</v>
      </c>
      <c r="Y54" s="80" t="s">
        <v>3469</v>
      </c>
      <c r="Z54" s="80" t="s">
        <v>45</v>
      </c>
      <c r="AA54" s="80" t="s">
        <v>192</v>
      </c>
      <c r="AB54" s="80" t="s">
        <v>1309</v>
      </c>
      <c r="AC54" s="80" t="s">
        <v>1309</v>
      </c>
      <c r="AD54" s="80" t="s">
        <v>3393</v>
      </c>
      <c r="AE54" s="80" t="s">
        <v>1309</v>
      </c>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row>
    <row r="55" spans="1:63" ht="14.25" x14ac:dyDescent="0.2">
      <c r="A55" s="79" t="s">
        <v>3333</v>
      </c>
      <c r="B55" s="80">
        <v>30</v>
      </c>
      <c r="C55" s="80" t="s">
        <v>3470</v>
      </c>
      <c r="D55" s="80" t="s">
        <v>731</v>
      </c>
      <c r="E55" s="80" t="s">
        <v>65</v>
      </c>
      <c r="F55" s="80" t="s">
        <v>2298</v>
      </c>
      <c r="G55" s="80" t="s">
        <v>3383</v>
      </c>
      <c r="H55" s="80"/>
      <c r="I55" s="80" t="s">
        <v>14</v>
      </c>
      <c r="J55" s="80" t="s">
        <v>1425</v>
      </c>
      <c r="K55" s="80" t="s">
        <v>731</v>
      </c>
      <c r="L55" s="80" t="s">
        <v>50</v>
      </c>
      <c r="M55" s="83" t="s">
        <v>1011</v>
      </c>
      <c r="N55" s="83" t="s">
        <v>107</v>
      </c>
      <c r="O55" s="80" t="s">
        <v>111</v>
      </c>
      <c r="P55" s="80" t="s">
        <v>3318</v>
      </c>
      <c r="Q55" s="80" t="s">
        <v>3383</v>
      </c>
      <c r="R55" s="80"/>
      <c r="S55" s="80" t="s">
        <v>1309</v>
      </c>
      <c r="T55" s="80" t="s">
        <v>1425</v>
      </c>
      <c r="U55" s="80" t="s">
        <v>107</v>
      </c>
      <c r="V55" s="80" t="s">
        <v>50</v>
      </c>
      <c r="W55" s="80" t="s">
        <v>15</v>
      </c>
      <c r="X55" s="80" t="s">
        <v>708</v>
      </c>
      <c r="Y55" s="80" t="s">
        <v>101</v>
      </c>
      <c r="Z55" s="80" t="s">
        <v>731</v>
      </c>
      <c r="AA55" s="80" t="s">
        <v>1987</v>
      </c>
      <c r="AB55" s="80" t="s">
        <v>1309</v>
      </c>
      <c r="AC55" s="80" t="s">
        <v>1309</v>
      </c>
      <c r="AD55" s="80" t="s">
        <v>3471</v>
      </c>
      <c r="AE55" s="80" t="s">
        <v>1309</v>
      </c>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row>
    <row r="56" spans="1:63" ht="14.25" x14ac:dyDescent="0.2">
      <c r="A56" s="79" t="s">
        <v>3333</v>
      </c>
      <c r="B56" s="80">
        <v>31</v>
      </c>
      <c r="C56" s="80" t="s">
        <v>3483</v>
      </c>
      <c r="D56" s="80" t="s">
        <v>1661</v>
      </c>
      <c r="E56" s="80" t="s">
        <v>60</v>
      </c>
      <c r="F56" s="80" t="s">
        <v>2298</v>
      </c>
      <c r="G56" s="80">
        <v>20</v>
      </c>
      <c r="H56" s="80"/>
      <c r="I56" s="80" t="s">
        <v>126</v>
      </c>
      <c r="J56" s="80" t="s">
        <v>1425</v>
      </c>
      <c r="K56" s="80" t="s">
        <v>1661</v>
      </c>
      <c r="L56" s="80" t="s">
        <v>989</v>
      </c>
      <c r="M56" s="80" t="s">
        <v>18</v>
      </c>
      <c r="N56" s="80" t="s">
        <v>1013</v>
      </c>
      <c r="O56" s="80" t="s">
        <v>3484</v>
      </c>
      <c r="P56" s="80" t="s">
        <v>3318</v>
      </c>
      <c r="Q56" s="80">
        <v>23</v>
      </c>
      <c r="R56" s="80"/>
      <c r="S56" s="80" t="s">
        <v>313</v>
      </c>
      <c r="T56" s="80" t="s">
        <v>1425</v>
      </c>
      <c r="U56" s="80" t="s">
        <v>3485</v>
      </c>
      <c r="V56" s="80"/>
      <c r="W56" s="80" t="s">
        <v>15</v>
      </c>
      <c r="X56" s="80" t="s">
        <v>116</v>
      </c>
      <c r="Y56" s="80" t="s">
        <v>50</v>
      </c>
      <c r="Z56" s="80" t="s">
        <v>156</v>
      </c>
      <c r="AA56" s="80" t="s">
        <v>169</v>
      </c>
      <c r="AB56" s="80" t="s">
        <v>1309</v>
      </c>
      <c r="AC56" s="80" t="s">
        <v>1309</v>
      </c>
      <c r="AD56" s="80" t="s">
        <v>3486</v>
      </c>
      <c r="AE56" s="80" t="s">
        <v>1309</v>
      </c>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row>
    <row r="57" spans="1:63" ht="14.25" x14ac:dyDescent="0.2">
      <c r="A57" s="79" t="s">
        <v>3333</v>
      </c>
      <c r="B57" s="80">
        <v>32</v>
      </c>
      <c r="C57" s="80" t="s">
        <v>3684</v>
      </c>
      <c r="D57" s="80" t="s">
        <v>80</v>
      </c>
      <c r="E57" s="80" t="s">
        <v>71</v>
      </c>
      <c r="F57" s="80" t="s">
        <v>2298</v>
      </c>
      <c r="G57" s="80" t="s">
        <v>3383</v>
      </c>
      <c r="H57" s="80"/>
      <c r="I57" s="80" t="s">
        <v>37</v>
      </c>
      <c r="J57" s="80" t="s">
        <v>1425</v>
      </c>
      <c r="K57" s="80" t="s">
        <v>80</v>
      </c>
      <c r="L57" s="80" t="s">
        <v>65</v>
      </c>
      <c r="M57" s="80" t="s">
        <v>37</v>
      </c>
      <c r="N57" s="80" t="s">
        <v>214</v>
      </c>
      <c r="O57" s="80" t="s">
        <v>57</v>
      </c>
      <c r="P57" s="80" t="s">
        <v>3318</v>
      </c>
      <c r="Q57" s="80" t="s">
        <v>3383</v>
      </c>
      <c r="R57" s="80"/>
      <c r="S57" s="80" t="s">
        <v>1309</v>
      </c>
      <c r="T57" s="80" t="s">
        <v>1425</v>
      </c>
      <c r="U57" s="80" t="s">
        <v>214</v>
      </c>
      <c r="V57" s="80" t="s">
        <v>44</v>
      </c>
      <c r="W57" s="80" t="s">
        <v>90</v>
      </c>
      <c r="X57" s="80" t="s">
        <v>43</v>
      </c>
      <c r="Y57" s="80" t="s">
        <v>44</v>
      </c>
      <c r="Z57" s="80" t="s">
        <v>214</v>
      </c>
      <c r="AA57" s="80" t="s">
        <v>46</v>
      </c>
      <c r="AB57" s="80" t="s">
        <v>1309</v>
      </c>
      <c r="AC57" s="80" t="s">
        <v>1309</v>
      </c>
      <c r="AD57" s="80" t="s">
        <v>3393</v>
      </c>
      <c r="AE57" s="80" t="s">
        <v>1309</v>
      </c>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row>
    <row r="58" spans="1:63" ht="14.25" x14ac:dyDescent="0.2">
      <c r="A58" s="79" t="s">
        <v>3333</v>
      </c>
      <c r="B58" s="80">
        <v>33</v>
      </c>
      <c r="C58" s="80" t="s">
        <v>3685</v>
      </c>
      <c r="D58" s="80" t="s">
        <v>170</v>
      </c>
      <c r="E58" s="80" t="s">
        <v>44</v>
      </c>
      <c r="F58" s="80" t="s">
        <v>2298</v>
      </c>
      <c r="G58" s="80" t="s">
        <v>3383</v>
      </c>
      <c r="H58" s="80"/>
      <c r="I58" s="80" t="s">
        <v>141</v>
      </c>
      <c r="J58" s="80" t="s">
        <v>1425</v>
      </c>
      <c r="K58" s="80" t="s">
        <v>170</v>
      </c>
      <c r="L58" s="80" t="s">
        <v>44</v>
      </c>
      <c r="M58" s="80" t="s">
        <v>3487</v>
      </c>
      <c r="N58" s="80" t="s">
        <v>45</v>
      </c>
      <c r="O58" s="80" t="s">
        <v>390</v>
      </c>
      <c r="P58" s="80" t="s">
        <v>3318</v>
      </c>
      <c r="Q58" s="80" t="s">
        <v>3383</v>
      </c>
      <c r="R58" s="80"/>
      <c r="S58" s="80" t="s">
        <v>1309</v>
      </c>
      <c r="T58" s="80" t="s">
        <v>1425</v>
      </c>
      <c r="U58" s="80" t="s">
        <v>45</v>
      </c>
      <c r="V58" s="80" t="s">
        <v>44</v>
      </c>
      <c r="W58" s="80" t="s">
        <v>15</v>
      </c>
      <c r="X58" s="80" t="s">
        <v>86</v>
      </c>
      <c r="Y58" s="80" t="s">
        <v>192</v>
      </c>
      <c r="Z58" s="80" t="s">
        <v>45</v>
      </c>
      <c r="AA58" s="80" t="s">
        <v>391</v>
      </c>
      <c r="AB58" s="80" t="s">
        <v>1309</v>
      </c>
      <c r="AC58" s="80" t="s">
        <v>1309</v>
      </c>
      <c r="AD58" s="80" t="s">
        <v>3393</v>
      </c>
      <c r="AE58" s="80" t="s">
        <v>1309</v>
      </c>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row>
    <row r="59" spans="1:63" ht="14.25" x14ac:dyDescent="0.2">
      <c r="A59" s="79" t="s">
        <v>3333</v>
      </c>
      <c r="B59" s="80">
        <v>34</v>
      </c>
      <c r="C59" s="80" t="s">
        <v>3488</v>
      </c>
      <c r="D59" s="80" t="s">
        <v>3489</v>
      </c>
      <c r="E59" s="80" t="s">
        <v>989</v>
      </c>
      <c r="F59" s="80" t="s">
        <v>2298</v>
      </c>
      <c r="G59" s="80" t="s">
        <v>3383</v>
      </c>
      <c r="H59" s="80"/>
      <c r="I59" s="80" t="s">
        <v>146</v>
      </c>
      <c r="J59" s="80" t="s">
        <v>1425</v>
      </c>
      <c r="K59" s="80" t="s">
        <v>3490</v>
      </c>
      <c r="L59" s="80" t="s">
        <v>50</v>
      </c>
      <c r="M59" s="80" t="s">
        <v>146</v>
      </c>
      <c r="N59" s="80" t="s">
        <v>825</v>
      </c>
      <c r="O59" s="80" t="s">
        <v>430</v>
      </c>
      <c r="P59" s="80" t="s">
        <v>3318</v>
      </c>
      <c r="Q59" s="80">
        <v>20</v>
      </c>
      <c r="R59" s="80"/>
      <c r="S59" s="80" t="s">
        <v>1309</v>
      </c>
      <c r="T59" s="80" t="s">
        <v>1425</v>
      </c>
      <c r="U59" s="80" t="s">
        <v>825</v>
      </c>
      <c r="V59" s="80" t="s">
        <v>269</v>
      </c>
      <c r="W59" s="80" t="s">
        <v>15</v>
      </c>
      <c r="X59" s="80" t="s">
        <v>3490</v>
      </c>
      <c r="Y59" s="80" t="s">
        <v>50</v>
      </c>
      <c r="Z59" s="80" t="s">
        <v>1661</v>
      </c>
      <c r="AA59" s="80" t="s">
        <v>123</v>
      </c>
      <c r="AB59" s="80" t="s">
        <v>1309</v>
      </c>
      <c r="AC59" s="80" t="s">
        <v>1309</v>
      </c>
      <c r="AD59" s="80" t="s">
        <v>3393</v>
      </c>
      <c r="AE59" s="80" t="s">
        <v>3491</v>
      </c>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row>
    <row r="60" spans="1:63" ht="14.25" x14ac:dyDescent="0.2">
      <c r="A60" s="79" t="s">
        <v>3333</v>
      </c>
      <c r="B60" s="80">
        <v>35</v>
      </c>
      <c r="C60" s="80" t="s">
        <v>3492</v>
      </c>
      <c r="D60" s="80" t="s">
        <v>81</v>
      </c>
      <c r="E60" s="80" t="s">
        <v>71</v>
      </c>
      <c r="F60" s="80" t="s">
        <v>2298</v>
      </c>
      <c r="G60" s="80">
        <v>23</v>
      </c>
      <c r="H60" s="80"/>
      <c r="I60" s="80" t="s">
        <v>90</v>
      </c>
      <c r="J60" s="80" t="s">
        <v>1425</v>
      </c>
      <c r="K60" s="80" t="s">
        <v>81</v>
      </c>
      <c r="L60" s="80" t="s">
        <v>113</v>
      </c>
      <c r="M60" s="80" t="s">
        <v>16</v>
      </c>
      <c r="N60" s="80" t="s">
        <v>76</v>
      </c>
      <c r="O60" s="80" t="s">
        <v>391</v>
      </c>
      <c r="P60" s="80" t="s">
        <v>3318</v>
      </c>
      <c r="Q60" s="80">
        <v>19</v>
      </c>
      <c r="R60" s="80"/>
      <c r="S60" s="80" t="s">
        <v>1309</v>
      </c>
      <c r="T60" s="80" t="s">
        <v>1425</v>
      </c>
      <c r="U60" s="80" t="s">
        <v>76</v>
      </c>
      <c r="V60" s="80" t="s">
        <v>3493</v>
      </c>
      <c r="W60" s="80" t="s">
        <v>90</v>
      </c>
      <c r="X60" s="80" t="s">
        <v>76</v>
      </c>
      <c r="Y60" s="80" t="s">
        <v>123</v>
      </c>
      <c r="Z60" s="80" t="s">
        <v>3494</v>
      </c>
      <c r="AA60" s="80" t="s">
        <v>3495</v>
      </c>
      <c r="AB60" s="80" t="s">
        <v>1309</v>
      </c>
      <c r="AC60" s="80" t="s">
        <v>1309</v>
      </c>
      <c r="AD60" s="80" t="s">
        <v>3496</v>
      </c>
      <c r="AE60" s="80" t="s">
        <v>1309</v>
      </c>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row>
    <row r="61" spans="1:63" ht="14.25" x14ac:dyDescent="0.2">
      <c r="A61" s="79" t="s">
        <v>3333</v>
      </c>
      <c r="B61" s="80">
        <v>36</v>
      </c>
      <c r="C61" s="80" t="s">
        <v>3497</v>
      </c>
      <c r="D61" s="80" t="s">
        <v>76</v>
      </c>
      <c r="E61" s="80" t="s">
        <v>60</v>
      </c>
      <c r="F61" s="80" t="s">
        <v>2298</v>
      </c>
      <c r="G61" s="80" t="s">
        <v>3383</v>
      </c>
      <c r="H61" s="80"/>
      <c r="I61" s="80" t="s">
        <v>90</v>
      </c>
      <c r="J61" s="80" t="s">
        <v>1425</v>
      </c>
      <c r="K61" s="80" t="s">
        <v>76</v>
      </c>
      <c r="L61" s="80" t="s">
        <v>50</v>
      </c>
      <c r="M61" s="80" t="s">
        <v>90</v>
      </c>
      <c r="N61" s="80" t="s">
        <v>3498</v>
      </c>
      <c r="O61" s="80" t="s">
        <v>123</v>
      </c>
      <c r="P61" s="80" t="s">
        <v>3318</v>
      </c>
      <c r="Q61" s="80" t="s">
        <v>3383</v>
      </c>
      <c r="R61" s="80"/>
      <c r="S61" s="80" t="s">
        <v>1309</v>
      </c>
      <c r="T61" s="80" t="s">
        <v>1425</v>
      </c>
      <c r="U61" s="80" t="s">
        <v>3498</v>
      </c>
      <c r="V61" s="80" t="s">
        <v>3499</v>
      </c>
      <c r="W61" s="80" t="s">
        <v>90</v>
      </c>
      <c r="X61" s="80" t="s">
        <v>3500</v>
      </c>
      <c r="Y61" s="80" t="s">
        <v>3501</v>
      </c>
      <c r="Z61" s="80" t="s">
        <v>3502</v>
      </c>
      <c r="AA61" s="80" t="s">
        <v>3364</v>
      </c>
      <c r="AB61" s="80" t="s">
        <v>1309</v>
      </c>
      <c r="AC61" s="80" t="s">
        <v>1309</v>
      </c>
      <c r="AD61" s="80" t="s">
        <v>3393</v>
      </c>
      <c r="AE61" s="80" t="s">
        <v>1309</v>
      </c>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row>
    <row r="62" spans="1:63" ht="14.25" x14ac:dyDescent="0.2">
      <c r="A62" s="79" t="s">
        <v>3333</v>
      </c>
      <c r="B62" s="80">
        <v>37</v>
      </c>
      <c r="C62" s="80" t="s">
        <v>3503</v>
      </c>
      <c r="D62" s="80" t="s">
        <v>53</v>
      </c>
      <c r="E62" s="80" t="s">
        <v>3504</v>
      </c>
      <c r="F62" s="80" t="s">
        <v>2298</v>
      </c>
      <c r="G62" s="80">
        <v>20</v>
      </c>
      <c r="H62" s="80"/>
      <c r="I62" s="80" t="s">
        <v>90</v>
      </c>
      <c r="J62" s="80" t="s">
        <v>1425</v>
      </c>
      <c r="K62" s="80" t="s">
        <v>53</v>
      </c>
      <c r="L62" s="80" t="s">
        <v>55</v>
      </c>
      <c r="M62" s="80" t="s">
        <v>90</v>
      </c>
      <c r="N62" s="80" t="s">
        <v>81</v>
      </c>
      <c r="O62" s="80" t="s">
        <v>3364</v>
      </c>
      <c r="P62" s="80" t="s">
        <v>3318</v>
      </c>
      <c r="Q62" s="80">
        <v>19</v>
      </c>
      <c r="R62" s="80"/>
      <c r="S62" s="80" t="s">
        <v>1309</v>
      </c>
      <c r="T62" s="80" t="s">
        <v>1425</v>
      </c>
      <c r="U62" s="80" t="s">
        <v>81</v>
      </c>
      <c r="V62" s="80" t="s">
        <v>113</v>
      </c>
      <c r="W62" s="80" t="s">
        <v>16</v>
      </c>
      <c r="X62" s="80" t="s">
        <v>53</v>
      </c>
      <c r="Y62" s="80" t="s">
        <v>50</v>
      </c>
      <c r="Z62" s="80" t="s">
        <v>81</v>
      </c>
      <c r="AA62" s="80" t="s">
        <v>635</v>
      </c>
      <c r="AB62" s="80" t="s">
        <v>1309</v>
      </c>
      <c r="AC62" s="80" t="s">
        <v>1309</v>
      </c>
      <c r="AD62" s="80" t="s">
        <v>3393</v>
      </c>
      <c r="AE62" s="80" t="s">
        <v>1309</v>
      </c>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row>
    <row r="63" spans="1:63" ht="14.25" x14ac:dyDescent="0.2">
      <c r="A63" s="79" t="s">
        <v>3333</v>
      </c>
      <c r="B63" s="80">
        <v>38</v>
      </c>
      <c r="C63" s="80" t="s">
        <v>3505</v>
      </c>
      <c r="D63" s="80" t="s">
        <v>196</v>
      </c>
      <c r="E63" s="80" t="s">
        <v>44</v>
      </c>
      <c r="F63" s="80" t="s">
        <v>2298</v>
      </c>
      <c r="G63" s="80" t="s">
        <v>3383</v>
      </c>
      <c r="H63" s="80"/>
      <c r="I63" s="80" t="s">
        <v>90</v>
      </c>
      <c r="J63" s="80" t="s">
        <v>1425</v>
      </c>
      <c r="K63" s="80" t="s">
        <v>196</v>
      </c>
      <c r="L63" s="80" t="s">
        <v>71</v>
      </c>
      <c r="M63" s="80" t="s">
        <v>90</v>
      </c>
      <c r="N63" s="80" t="s">
        <v>70</v>
      </c>
      <c r="O63" s="80" t="s">
        <v>2311</v>
      </c>
      <c r="P63" s="80" t="s">
        <v>3318</v>
      </c>
      <c r="Q63" s="80">
        <v>16</v>
      </c>
      <c r="R63" s="80"/>
      <c r="S63" s="80" t="s">
        <v>1309</v>
      </c>
      <c r="T63" s="80" t="s">
        <v>1425</v>
      </c>
      <c r="U63" s="80" t="s">
        <v>70</v>
      </c>
      <c r="V63" s="80" t="s">
        <v>71</v>
      </c>
      <c r="W63" s="80" t="s">
        <v>1011</v>
      </c>
      <c r="X63" s="80" t="s">
        <v>196</v>
      </c>
      <c r="Y63" s="80" t="s">
        <v>802</v>
      </c>
      <c r="Z63" s="80" t="s">
        <v>70</v>
      </c>
      <c r="AA63" s="80" t="s">
        <v>3506</v>
      </c>
      <c r="AB63" s="80" t="s">
        <v>1309</v>
      </c>
      <c r="AC63" s="80" t="s">
        <v>1309</v>
      </c>
      <c r="AD63" s="80" t="s">
        <v>3507</v>
      </c>
      <c r="AE63" s="80" t="s">
        <v>1309</v>
      </c>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row>
    <row r="64" spans="1:63" ht="14.25" x14ac:dyDescent="0.2">
      <c r="A64" s="79" t="s">
        <v>3333</v>
      </c>
      <c r="B64" s="80">
        <v>39</v>
      </c>
      <c r="C64" s="80" t="s">
        <v>3508</v>
      </c>
      <c r="D64" s="80" t="s">
        <v>3509</v>
      </c>
      <c r="E64" s="80" t="s">
        <v>50</v>
      </c>
      <c r="F64" s="80" t="s">
        <v>2298</v>
      </c>
      <c r="G64" s="80" t="s">
        <v>3383</v>
      </c>
      <c r="H64" s="80"/>
      <c r="I64" s="80" t="s">
        <v>90</v>
      </c>
      <c r="J64" s="80" t="s">
        <v>1425</v>
      </c>
      <c r="K64" s="80" t="s">
        <v>3510</v>
      </c>
      <c r="L64" s="80" t="s">
        <v>50</v>
      </c>
      <c r="M64" s="80" t="s">
        <v>90</v>
      </c>
      <c r="N64" s="80" t="s">
        <v>81</v>
      </c>
      <c r="O64" s="80" t="s">
        <v>3511</v>
      </c>
      <c r="P64" s="80" t="s">
        <v>3318</v>
      </c>
      <c r="Q64" s="80" t="s">
        <v>3383</v>
      </c>
      <c r="R64" s="80"/>
      <c r="S64" s="80" t="s">
        <v>1309</v>
      </c>
      <c r="T64" s="80" t="s">
        <v>1425</v>
      </c>
      <c r="U64" s="80" t="s">
        <v>81</v>
      </c>
      <c r="V64" s="80" t="s">
        <v>113</v>
      </c>
      <c r="W64" s="80" t="s">
        <v>16</v>
      </c>
      <c r="X64" s="80" t="s">
        <v>53</v>
      </c>
      <c r="Y64" s="80" t="s">
        <v>3364</v>
      </c>
      <c r="Z64" s="80" t="s">
        <v>3510</v>
      </c>
      <c r="AA64" s="80" t="s">
        <v>3512</v>
      </c>
      <c r="AB64" s="80" t="s">
        <v>1309</v>
      </c>
      <c r="AC64" s="80" t="s">
        <v>1309</v>
      </c>
      <c r="AD64" s="80" t="s">
        <v>3393</v>
      </c>
      <c r="AE64" s="80" t="s">
        <v>3491</v>
      </c>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row>
    <row r="65" spans="1:63" ht="14.25" x14ac:dyDescent="0.2">
      <c r="A65" s="79" t="s">
        <v>3333</v>
      </c>
      <c r="B65" s="80">
        <v>40</v>
      </c>
      <c r="C65" s="80" t="s">
        <v>3513</v>
      </c>
      <c r="D65" s="80" t="s">
        <v>1495</v>
      </c>
      <c r="E65" s="80" t="s">
        <v>44</v>
      </c>
      <c r="F65" s="80" t="s">
        <v>2298</v>
      </c>
      <c r="G65" s="80" t="s">
        <v>3383</v>
      </c>
      <c r="H65" s="80"/>
      <c r="I65" s="80" t="s">
        <v>90</v>
      </c>
      <c r="J65" s="80" t="s">
        <v>1425</v>
      </c>
      <c r="K65" s="80" t="s">
        <v>1495</v>
      </c>
      <c r="L65" s="80" t="s">
        <v>113</v>
      </c>
      <c r="M65" s="80" t="s">
        <v>90</v>
      </c>
      <c r="N65" s="80" t="s">
        <v>68</v>
      </c>
      <c r="O65" s="80" t="s">
        <v>169</v>
      </c>
      <c r="P65" s="80" t="s">
        <v>3318</v>
      </c>
      <c r="Q65" s="80" t="s">
        <v>3383</v>
      </c>
      <c r="R65" s="80"/>
      <c r="S65" s="80" t="s">
        <v>1309</v>
      </c>
      <c r="T65" s="80" t="s">
        <v>1425</v>
      </c>
      <c r="U65" s="80" t="s">
        <v>68</v>
      </c>
      <c r="V65" s="80" t="s">
        <v>44</v>
      </c>
      <c r="W65" s="80" t="s">
        <v>90</v>
      </c>
      <c r="X65" s="80" t="s">
        <v>270</v>
      </c>
      <c r="Y65" s="80" t="s">
        <v>44</v>
      </c>
      <c r="Z65" s="80" t="s">
        <v>68</v>
      </c>
      <c r="AA65" s="80" t="s">
        <v>3362</v>
      </c>
      <c r="AB65" s="80" t="s">
        <v>1309</v>
      </c>
      <c r="AC65" s="80" t="s">
        <v>1309</v>
      </c>
      <c r="AD65" s="80" t="s">
        <v>3496</v>
      </c>
      <c r="AE65" s="80" t="s">
        <v>1309</v>
      </c>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row>
    <row r="66" spans="1:63" ht="14.25" x14ac:dyDescent="0.2">
      <c r="A66" s="79" t="s">
        <v>3333</v>
      </c>
      <c r="B66" s="80">
        <v>41</v>
      </c>
      <c r="C66" s="80" t="s">
        <v>3514</v>
      </c>
      <c r="D66" s="80" t="s">
        <v>212</v>
      </c>
      <c r="E66" s="80" t="s">
        <v>192</v>
      </c>
      <c r="F66" s="80" t="s">
        <v>2298</v>
      </c>
      <c r="G66" s="80" t="s">
        <v>3383</v>
      </c>
      <c r="H66" s="80"/>
      <c r="I66" s="80" t="s">
        <v>90</v>
      </c>
      <c r="J66" s="80" t="s">
        <v>1425</v>
      </c>
      <c r="K66" s="80" t="s">
        <v>212</v>
      </c>
      <c r="L66" s="80" t="s">
        <v>60</v>
      </c>
      <c r="M66" s="80" t="s">
        <v>90</v>
      </c>
      <c r="N66" s="80" t="s">
        <v>286</v>
      </c>
      <c r="O66" s="80" t="s">
        <v>3317</v>
      </c>
      <c r="P66" s="80" t="s">
        <v>3318</v>
      </c>
      <c r="Q66" s="80" t="s">
        <v>3383</v>
      </c>
      <c r="R66" s="80"/>
      <c r="S66" s="80" t="s">
        <v>1309</v>
      </c>
      <c r="T66" s="80" t="s">
        <v>3515</v>
      </c>
      <c r="U66" s="80" t="s">
        <v>286</v>
      </c>
      <c r="V66" s="80" t="s">
        <v>113</v>
      </c>
      <c r="W66" s="80" t="s">
        <v>90</v>
      </c>
      <c r="X66" s="80" t="s">
        <v>286</v>
      </c>
      <c r="Y66" s="80" t="s">
        <v>3516</v>
      </c>
      <c r="Z66" s="80" t="s">
        <v>286</v>
      </c>
      <c r="AA66" s="80" t="s">
        <v>900</v>
      </c>
      <c r="AB66" s="80" t="s">
        <v>1309</v>
      </c>
      <c r="AC66" s="80" t="s">
        <v>1309</v>
      </c>
      <c r="AD66" s="80" t="s">
        <v>3517</v>
      </c>
      <c r="AE66" s="80" t="s">
        <v>1309</v>
      </c>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row>
    <row r="67" spans="1:63" ht="14.25" x14ac:dyDescent="0.2">
      <c r="A67" s="79" t="s">
        <v>3333</v>
      </c>
      <c r="B67" s="80">
        <v>42</v>
      </c>
      <c r="C67" s="80" t="s">
        <v>3518</v>
      </c>
      <c r="D67" s="80" t="s">
        <v>3519</v>
      </c>
      <c r="E67" s="80" t="s">
        <v>50</v>
      </c>
      <c r="F67" s="80" t="s">
        <v>502</v>
      </c>
      <c r="G67" s="80" t="s">
        <v>3383</v>
      </c>
      <c r="H67" s="80"/>
      <c r="I67" s="80" t="s">
        <v>2848</v>
      </c>
      <c r="J67" s="80" t="s">
        <v>1425</v>
      </c>
      <c r="K67" s="80" t="s">
        <v>3519</v>
      </c>
      <c r="L67" s="80" t="s">
        <v>50</v>
      </c>
      <c r="M67" s="80" t="s">
        <v>3520</v>
      </c>
      <c r="N67" s="80" t="s">
        <v>195</v>
      </c>
      <c r="O67" s="80" t="s">
        <v>3364</v>
      </c>
      <c r="P67" s="80" t="s">
        <v>427</v>
      </c>
      <c r="Q67" s="80" t="s">
        <v>3383</v>
      </c>
      <c r="R67" s="80"/>
      <c r="S67" s="80" t="s">
        <v>1309</v>
      </c>
      <c r="T67" s="80" t="s">
        <v>1425</v>
      </c>
      <c r="U67" s="80" t="s">
        <v>3521</v>
      </c>
      <c r="V67" s="80" t="s">
        <v>50</v>
      </c>
      <c r="W67" s="80" t="s">
        <v>90</v>
      </c>
      <c r="X67" s="80" t="s">
        <v>405</v>
      </c>
      <c r="Y67" s="80" t="s">
        <v>192</v>
      </c>
      <c r="Z67" s="80" t="s">
        <v>1076</v>
      </c>
      <c r="AA67" s="80" t="s">
        <v>3362</v>
      </c>
      <c r="AB67" s="80" t="s">
        <v>1309</v>
      </c>
      <c r="AC67" s="80" t="s">
        <v>1309</v>
      </c>
      <c r="AD67" s="80" t="s">
        <v>3522</v>
      </c>
      <c r="AE67" s="80" t="s">
        <v>1309</v>
      </c>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row>
    <row r="68" spans="1:63" ht="14.25" x14ac:dyDescent="0.2">
      <c r="A68" s="79" t="s">
        <v>3333</v>
      </c>
      <c r="B68" s="80">
        <v>43</v>
      </c>
      <c r="C68" s="80" t="s">
        <v>3523</v>
      </c>
      <c r="D68" s="80" t="s">
        <v>2402</v>
      </c>
      <c r="E68" s="80" t="s">
        <v>60</v>
      </c>
      <c r="F68" s="80" t="s">
        <v>2298</v>
      </c>
      <c r="G68" s="80" t="s">
        <v>3383</v>
      </c>
      <c r="H68" s="80"/>
      <c r="I68" s="80" t="s">
        <v>90</v>
      </c>
      <c r="J68" s="80" t="s">
        <v>1425</v>
      </c>
      <c r="K68" s="80" t="s">
        <v>2402</v>
      </c>
      <c r="L68" s="80" t="s">
        <v>60</v>
      </c>
      <c r="M68" s="80" t="s">
        <v>90</v>
      </c>
      <c r="N68" s="80" t="s">
        <v>67</v>
      </c>
      <c r="O68" s="80" t="s">
        <v>635</v>
      </c>
      <c r="P68" s="80" t="s">
        <v>3318</v>
      </c>
      <c r="Q68" s="80" t="s">
        <v>3383</v>
      </c>
      <c r="R68" s="80"/>
      <c r="S68" s="80" t="s">
        <v>1309</v>
      </c>
      <c r="T68" s="80" t="s">
        <v>1425</v>
      </c>
      <c r="U68" s="80" t="s">
        <v>67</v>
      </c>
      <c r="V68" s="80" t="s">
        <v>44</v>
      </c>
      <c r="W68" s="80" t="s">
        <v>90</v>
      </c>
      <c r="X68" s="80" t="s">
        <v>2402</v>
      </c>
      <c r="Y68" s="80" t="s">
        <v>3357</v>
      </c>
      <c r="Z68" s="80" t="s">
        <v>67</v>
      </c>
      <c r="AA68" s="80" t="s">
        <v>3524</v>
      </c>
      <c r="AB68" s="80" t="s">
        <v>1309</v>
      </c>
      <c r="AC68" s="80" t="s">
        <v>1309</v>
      </c>
      <c r="AD68" s="80" t="s">
        <v>3393</v>
      </c>
      <c r="AE68" s="80" t="s">
        <v>1309</v>
      </c>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row>
    <row r="69" spans="1:63" ht="14.25" x14ac:dyDescent="0.2">
      <c r="A69" s="79" t="s">
        <v>3333</v>
      </c>
      <c r="B69" s="80">
        <v>44</v>
      </c>
      <c r="C69" s="80" t="s">
        <v>3525</v>
      </c>
      <c r="D69" s="80" t="s">
        <v>3526</v>
      </c>
      <c r="E69" s="80" t="s">
        <v>71</v>
      </c>
      <c r="F69" s="80" t="s">
        <v>2298</v>
      </c>
      <c r="G69" s="80">
        <v>20</v>
      </c>
      <c r="H69" s="80"/>
      <c r="I69" s="80" t="s">
        <v>90</v>
      </c>
      <c r="J69" s="80" t="s">
        <v>2135</v>
      </c>
      <c r="K69" s="80" t="s">
        <v>3526</v>
      </c>
      <c r="L69" s="80" t="s">
        <v>98</v>
      </c>
      <c r="M69" s="80" t="s">
        <v>90</v>
      </c>
      <c r="N69" s="80" t="s">
        <v>76</v>
      </c>
      <c r="O69" s="80" t="s">
        <v>123</v>
      </c>
      <c r="P69" s="80" t="s">
        <v>3318</v>
      </c>
      <c r="Q69" s="80">
        <v>19</v>
      </c>
      <c r="R69" s="80"/>
      <c r="S69" s="80" t="s">
        <v>313</v>
      </c>
      <c r="T69" s="80" t="s">
        <v>1425</v>
      </c>
      <c r="U69" s="80" t="s">
        <v>76</v>
      </c>
      <c r="V69" s="80" t="s">
        <v>50</v>
      </c>
      <c r="W69" s="80" t="s">
        <v>90</v>
      </c>
      <c r="X69" s="80" t="s">
        <v>3527</v>
      </c>
      <c r="Y69" s="80" t="s">
        <v>44</v>
      </c>
      <c r="Z69" s="80" t="s">
        <v>116</v>
      </c>
      <c r="AA69" s="80" t="s">
        <v>3362</v>
      </c>
      <c r="AB69" s="80" t="s">
        <v>1309</v>
      </c>
      <c r="AC69" s="80" t="s">
        <v>1309</v>
      </c>
      <c r="AD69" s="80" t="s">
        <v>3522</v>
      </c>
      <c r="AE69" s="80" t="s">
        <v>1309</v>
      </c>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row>
    <row r="70" spans="1:63" ht="14.25" x14ac:dyDescent="0.2">
      <c r="A70" s="79" t="s">
        <v>3333</v>
      </c>
      <c r="B70" s="80">
        <v>45</v>
      </c>
      <c r="C70" s="80" t="s">
        <v>3528</v>
      </c>
      <c r="D70" s="80" t="s">
        <v>1665</v>
      </c>
      <c r="E70" s="80" t="s">
        <v>71</v>
      </c>
      <c r="F70" s="80" t="s">
        <v>2298</v>
      </c>
      <c r="G70" s="80" t="s">
        <v>3383</v>
      </c>
      <c r="H70" s="80"/>
      <c r="I70" s="80" t="s">
        <v>1011</v>
      </c>
      <c r="J70" s="80" t="s">
        <v>2142</v>
      </c>
      <c r="K70" s="80" t="s">
        <v>1665</v>
      </c>
      <c r="L70" s="80" t="s">
        <v>98</v>
      </c>
      <c r="M70" s="80" t="s">
        <v>1011</v>
      </c>
      <c r="N70" s="80" t="s">
        <v>156</v>
      </c>
      <c r="O70" s="80" t="s">
        <v>169</v>
      </c>
      <c r="P70" s="80" t="s">
        <v>3318</v>
      </c>
      <c r="Q70" s="80" t="s">
        <v>3383</v>
      </c>
      <c r="R70" s="80"/>
      <c r="S70" s="80" t="s">
        <v>1309</v>
      </c>
      <c r="T70" s="80" t="s">
        <v>1425</v>
      </c>
      <c r="U70" s="80" t="s">
        <v>156</v>
      </c>
      <c r="V70" s="80" t="s">
        <v>60</v>
      </c>
      <c r="W70" s="80" t="s">
        <v>91</v>
      </c>
      <c r="X70" s="80" t="s">
        <v>156</v>
      </c>
      <c r="Y70" s="80" t="s">
        <v>60</v>
      </c>
      <c r="Z70" s="80" t="s">
        <v>56</v>
      </c>
      <c r="AA70" s="80" t="s">
        <v>635</v>
      </c>
      <c r="AB70" s="80" t="s">
        <v>1309</v>
      </c>
      <c r="AC70" s="80" t="s">
        <v>1309</v>
      </c>
      <c r="AD70" s="80" t="s">
        <v>3393</v>
      </c>
      <c r="AE70" s="80" t="s">
        <v>1309</v>
      </c>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row>
    <row r="71" spans="1:63" ht="14.25" x14ac:dyDescent="0.2">
      <c r="A71" s="79" t="s">
        <v>3333</v>
      </c>
      <c r="B71" s="80">
        <v>46</v>
      </c>
      <c r="C71" s="80" t="s">
        <v>3529</v>
      </c>
      <c r="D71" s="80" t="s">
        <v>3530</v>
      </c>
      <c r="E71" s="80" t="s">
        <v>50</v>
      </c>
      <c r="F71" s="80" t="s">
        <v>502</v>
      </c>
      <c r="G71" s="80" t="s">
        <v>3383</v>
      </c>
      <c r="H71" s="80"/>
      <c r="I71" s="80" t="s">
        <v>3531</v>
      </c>
      <c r="J71" s="80" t="s">
        <v>2302</v>
      </c>
      <c r="K71" s="80" t="s">
        <v>3530</v>
      </c>
      <c r="L71" s="80" t="s">
        <v>50</v>
      </c>
      <c r="M71" s="80" t="s">
        <v>3531</v>
      </c>
      <c r="N71" s="80" t="s">
        <v>156</v>
      </c>
      <c r="O71" s="80" t="s">
        <v>635</v>
      </c>
      <c r="P71" s="80" t="s">
        <v>3318</v>
      </c>
      <c r="Q71" s="80" t="s">
        <v>3383</v>
      </c>
      <c r="R71" s="80"/>
      <c r="S71" s="80" t="s">
        <v>1309</v>
      </c>
      <c r="T71" s="80" t="s">
        <v>1425</v>
      </c>
      <c r="U71" s="80" t="s">
        <v>156</v>
      </c>
      <c r="V71" s="80" t="s">
        <v>60</v>
      </c>
      <c r="W71" s="80" t="s">
        <v>91</v>
      </c>
      <c r="X71" s="80" t="s">
        <v>2144</v>
      </c>
      <c r="Y71" s="80" t="s">
        <v>3532</v>
      </c>
      <c r="Z71" s="80" t="s">
        <v>156</v>
      </c>
      <c r="AA71" s="80" t="s">
        <v>335</v>
      </c>
      <c r="AB71" s="80" t="s">
        <v>1309</v>
      </c>
      <c r="AC71" s="80" t="s">
        <v>1309</v>
      </c>
      <c r="AD71" s="80" t="s">
        <v>3393</v>
      </c>
      <c r="AE71" s="80" t="s">
        <v>1309</v>
      </c>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row>
    <row r="72" spans="1:63" ht="14.25" x14ac:dyDescent="0.2">
      <c r="A72" s="79" t="s">
        <v>3333</v>
      </c>
      <c r="B72" s="80">
        <v>47</v>
      </c>
      <c r="C72" s="80" t="s">
        <v>3533</v>
      </c>
      <c r="D72" s="80" t="s">
        <v>156</v>
      </c>
      <c r="E72" s="80" t="s">
        <v>192</v>
      </c>
      <c r="F72" s="80" t="s">
        <v>2298</v>
      </c>
      <c r="G72" s="80" t="s">
        <v>3383</v>
      </c>
      <c r="H72" s="80"/>
      <c r="I72" s="80" t="s">
        <v>91</v>
      </c>
      <c r="J72" s="80" t="s">
        <v>1425</v>
      </c>
      <c r="K72" s="80" t="s">
        <v>156</v>
      </c>
      <c r="L72" s="80" t="s">
        <v>60</v>
      </c>
      <c r="M72" s="80" t="s">
        <v>91</v>
      </c>
      <c r="N72" s="80" t="s">
        <v>56</v>
      </c>
      <c r="O72" s="80" t="s">
        <v>635</v>
      </c>
      <c r="P72" s="80" t="s">
        <v>3318</v>
      </c>
      <c r="Q72" s="80" t="s">
        <v>3383</v>
      </c>
      <c r="R72" s="80"/>
      <c r="S72" s="80" t="s">
        <v>313</v>
      </c>
      <c r="T72" s="80" t="s">
        <v>1425</v>
      </c>
      <c r="U72" s="80" t="s">
        <v>56</v>
      </c>
      <c r="V72" s="80" t="s">
        <v>44</v>
      </c>
      <c r="W72" s="80" t="s">
        <v>15</v>
      </c>
      <c r="X72" s="80" t="s">
        <v>56</v>
      </c>
      <c r="Y72" s="80" t="s">
        <v>852</v>
      </c>
      <c r="Z72" s="80" t="s">
        <v>56</v>
      </c>
      <c r="AA72" s="80" t="s">
        <v>71</v>
      </c>
      <c r="AB72" s="80" t="s">
        <v>1309</v>
      </c>
      <c r="AC72" s="80" t="s">
        <v>1309</v>
      </c>
      <c r="AD72" s="80" t="s">
        <v>3393</v>
      </c>
      <c r="AE72" s="80" t="s">
        <v>1309</v>
      </c>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row>
    <row r="73" spans="1:63" ht="14.25" x14ac:dyDescent="0.2">
      <c r="A73" s="79" t="s">
        <v>3333</v>
      </c>
      <c r="B73" s="80">
        <v>48</v>
      </c>
      <c r="C73" s="80" t="s">
        <v>3534</v>
      </c>
      <c r="D73" s="80" t="s">
        <v>53</v>
      </c>
      <c r="E73" s="80" t="s">
        <v>71</v>
      </c>
      <c r="F73" s="80" t="s">
        <v>2298</v>
      </c>
      <c r="G73" s="80">
        <v>20</v>
      </c>
      <c r="H73" s="80"/>
      <c r="I73" s="80" t="s">
        <v>90</v>
      </c>
      <c r="J73" s="80" t="s">
        <v>1425</v>
      </c>
      <c r="K73" s="80" t="s">
        <v>53</v>
      </c>
      <c r="L73" s="80" t="s">
        <v>55</v>
      </c>
      <c r="M73" s="80" t="s">
        <v>3535</v>
      </c>
      <c r="N73" s="80" t="s">
        <v>2183</v>
      </c>
      <c r="O73" s="80" t="s">
        <v>1019</v>
      </c>
      <c r="P73" s="80" t="s">
        <v>3318</v>
      </c>
      <c r="Q73" s="80">
        <v>18</v>
      </c>
      <c r="R73" s="80"/>
      <c r="S73" s="80" t="s">
        <v>1309</v>
      </c>
      <c r="T73" s="80" t="s">
        <v>2142</v>
      </c>
      <c r="U73" s="80" t="s">
        <v>2183</v>
      </c>
      <c r="V73" s="80" t="s">
        <v>113</v>
      </c>
      <c r="W73" s="80" t="s">
        <v>37</v>
      </c>
      <c r="X73" s="80" t="s">
        <v>43</v>
      </c>
      <c r="Y73" s="80" t="s">
        <v>71</v>
      </c>
      <c r="Z73" s="80" t="s">
        <v>118</v>
      </c>
      <c r="AA73" s="80" t="s">
        <v>46</v>
      </c>
      <c r="AB73" s="80" t="s">
        <v>1309</v>
      </c>
      <c r="AC73" s="80" t="s">
        <v>1309</v>
      </c>
      <c r="AD73" s="80" t="s">
        <v>3536</v>
      </c>
      <c r="AE73" s="80" t="s">
        <v>1309</v>
      </c>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row>
    <row r="74" spans="1:63" ht="14.25" x14ac:dyDescent="0.2">
      <c r="A74" s="79" t="s">
        <v>3333</v>
      </c>
      <c r="B74" s="80">
        <v>49</v>
      </c>
      <c r="C74" s="80" t="s">
        <v>3537</v>
      </c>
      <c r="D74" s="80" t="s">
        <v>212</v>
      </c>
      <c r="E74" s="80" t="s">
        <v>3538</v>
      </c>
      <c r="F74" s="80" t="s">
        <v>2298</v>
      </c>
      <c r="G74" s="80">
        <v>23</v>
      </c>
      <c r="H74" s="80"/>
      <c r="I74" s="80" t="s">
        <v>90</v>
      </c>
      <c r="J74" s="80" t="s">
        <v>1425</v>
      </c>
      <c r="K74" s="80" t="s">
        <v>212</v>
      </c>
      <c r="L74" s="80" t="s">
        <v>776</v>
      </c>
      <c r="M74" s="80" t="s">
        <v>90</v>
      </c>
      <c r="N74" s="80" t="s">
        <v>116</v>
      </c>
      <c r="O74" s="80" t="s">
        <v>3362</v>
      </c>
      <c r="P74" s="80" t="s">
        <v>3318</v>
      </c>
      <c r="Q74" s="80">
        <v>20</v>
      </c>
      <c r="R74" s="80"/>
      <c r="S74" s="80" t="s">
        <v>1309</v>
      </c>
      <c r="T74" s="80" t="s">
        <v>1425</v>
      </c>
      <c r="U74" s="80" t="s">
        <v>116</v>
      </c>
      <c r="V74" s="80" t="s">
        <v>50</v>
      </c>
      <c r="W74" s="80" t="s">
        <v>90</v>
      </c>
      <c r="X74" s="80" t="s">
        <v>2846</v>
      </c>
      <c r="Y74" s="80" t="s">
        <v>192</v>
      </c>
      <c r="Z74" s="80" t="s">
        <v>116</v>
      </c>
      <c r="AA74" s="80" t="s">
        <v>109</v>
      </c>
      <c r="AB74" s="80" t="s">
        <v>1309</v>
      </c>
      <c r="AC74" s="80" t="s">
        <v>1309</v>
      </c>
      <c r="AD74" s="80" t="s">
        <v>2928</v>
      </c>
      <c r="AE74" s="80" t="s">
        <v>1309</v>
      </c>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row>
    <row r="75" spans="1:63" ht="14.25" x14ac:dyDescent="0.2">
      <c r="A75" s="79" t="s">
        <v>3333</v>
      </c>
      <c r="B75" s="80">
        <v>50</v>
      </c>
      <c r="C75" s="80" t="s">
        <v>3539</v>
      </c>
      <c r="D75" s="80" t="s">
        <v>81</v>
      </c>
      <c r="E75" s="80" t="s">
        <v>3540</v>
      </c>
      <c r="F75" s="80" t="s">
        <v>2298</v>
      </c>
      <c r="G75" s="80" t="s">
        <v>3383</v>
      </c>
      <c r="H75" s="80"/>
      <c r="I75" s="80" t="s">
        <v>90</v>
      </c>
      <c r="J75" s="80" t="s">
        <v>1425</v>
      </c>
      <c r="K75" s="80" t="s">
        <v>81</v>
      </c>
      <c r="L75" s="80" t="s">
        <v>44</v>
      </c>
      <c r="M75" s="80" t="s">
        <v>3541</v>
      </c>
      <c r="N75" s="80" t="s">
        <v>3313</v>
      </c>
      <c r="O75" s="80" t="s">
        <v>3542</v>
      </c>
      <c r="P75" s="80" t="s">
        <v>3318</v>
      </c>
      <c r="Q75" s="80" t="s">
        <v>3383</v>
      </c>
      <c r="R75" s="80"/>
      <c r="S75" s="80" t="s">
        <v>1309</v>
      </c>
      <c r="T75" s="80" t="s">
        <v>2145</v>
      </c>
      <c r="U75" s="80" t="s">
        <v>3313</v>
      </c>
      <c r="V75" s="80" t="s">
        <v>50</v>
      </c>
      <c r="W75" s="80" t="s">
        <v>90</v>
      </c>
      <c r="X75" s="80" t="s">
        <v>3543</v>
      </c>
      <c r="Y75" s="80" t="s">
        <v>430</v>
      </c>
      <c r="Z75" s="80" t="s">
        <v>81</v>
      </c>
      <c r="AA75" s="80" t="s">
        <v>44</v>
      </c>
      <c r="AB75" s="80" t="s">
        <v>1309</v>
      </c>
      <c r="AC75" s="80" t="s">
        <v>1309</v>
      </c>
      <c r="AD75" s="80" t="s">
        <v>3544</v>
      </c>
      <c r="AE75" s="80" t="s">
        <v>1309</v>
      </c>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row>
    <row r="76" spans="1:63" ht="14.25" x14ac:dyDescent="0.2">
      <c r="A76" s="79" t="s">
        <v>3333</v>
      </c>
      <c r="B76" s="80">
        <v>51</v>
      </c>
      <c r="C76" s="80" t="s">
        <v>3545</v>
      </c>
      <c r="D76" s="80" t="s">
        <v>3546</v>
      </c>
      <c r="E76" s="80" t="s">
        <v>65</v>
      </c>
      <c r="F76" s="80" t="s">
        <v>2298</v>
      </c>
      <c r="G76" s="80">
        <v>21</v>
      </c>
      <c r="H76" s="80"/>
      <c r="I76" s="80" t="s">
        <v>1918</v>
      </c>
      <c r="J76" s="80" t="s">
        <v>2142</v>
      </c>
      <c r="K76" s="80" t="s">
        <v>3547</v>
      </c>
      <c r="L76" s="80" t="s">
        <v>3548</v>
      </c>
      <c r="M76" s="80" t="s">
        <v>1918</v>
      </c>
      <c r="N76" s="80" t="s">
        <v>45</v>
      </c>
      <c r="O76" s="80" t="s">
        <v>391</v>
      </c>
      <c r="P76" s="80" t="s">
        <v>3318</v>
      </c>
      <c r="Q76" s="80">
        <v>24</v>
      </c>
      <c r="R76" s="80"/>
      <c r="S76" s="80" t="s">
        <v>1309</v>
      </c>
      <c r="T76" s="80" t="s">
        <v>1425</v>
      </c>
      <c r="U76" s="80" t="s">
        <v>45</v>
      </c>
      <c r="V76" s="80" t="s">
        <v>44</v>
      </c>
      <c r="W76" s="80" t="s">
        <v>90</v>
      </c>
      <c r="X76" s="80" t="s">
        <v>45</v>
      </c>
      <c r="Y76" s="80" t="s">
        <v>65</v>
      </c>
      <c r="Z76" s="80" t="s">
        <v>3549</v>
      </c>
      <c r="AA76" s="80" t="s">
        <v>2232</v>
      </c>
      <c r="AB76" s="80" t="s">
        <v>1309</v>
      </c>
      <c r="AC76" s="80" t="s">
        <v>1309</v>
      </c>
      <c r="AD76" s="80" t="s">
        <v>2928</v>
      </c>
      <c r="AE76" s="80" t="s">
        <v>1309</v>
      </c>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row>
    <row r="77" spans="1:63" ht="14.25" x14ac:dyDescent="0.2">
      <c r="A77" s="79" t="s">
        <v>3333</v>
      </c>
      <c r="B77" s="80">
        <v>52</v>
      </c>
      <c r="C77" s="80" t="s">
        <v>3550</v>
      </c>
      <c r="D77" s="80" t="s">
        <v>2846</v>
      </c>
      <c r="E77" s="80" t="s">
        <v>192</v>
      </c>
      <c r="F77" s="80" t="s">
        <v>2298</v>
      </c>
      <c r="G77" s="80">
        <v>22</v>
      </c>
      <c r="H77" s="80"/>
      <c r="I77" s="80" t="s">
        <v>91</v>
      </c>
      <c r="J77" s="80" t="s">
        <v>1425</v>
      </c>
      <c r="K77" s="80" t="s">
        <v>2846</v>
      </c>
      <c r="L77" s="80" t="s">
        <v>65</v>
      </c>
      <c r="M77" s="80" t="s">
        <v>1918</v>
      </c>
      <c r="N77" s="80" t="s">
        <v>160</v>
      </c>
      <c r="O77" s="80" t="s">
        <v>123</v>
      </c>
      <c r="P77" s="80" t="s">
        <v>3318</v>
      </c>
      <c r="Q77" s="80">
        <v>22</v>
      </c>
      <c r="R77" s="80"/>
      <c r="S77" s="80" t="s">
        <v>1309</v>
      </c>
      <c r="T77" s="80" t="s">
        <v>1425</v>
      </c>
      <c r="U77" s="80" t="s">
        <v>160</v>
      </c>
      <c r="V77" s="80" t="s">
        <v>44</v>
      </c>
      <c r="W77" s="80" t="s">
        <v>90</v>
      </c>
      <c r="X77" s="80" t="s">
        <v>3551</v>
      </c>
      <c r="Y77" s="80" t="s">
        <v>3552</v>
      </c>
      <c r="Z77" s="80" t="s">
        <v>2846</v>
      </c>
      <c r="AA77" s="80" t="s">
        <v>3552</v>
      </c>
      <c r="AB77" s="80" t="s">
        <v>1309</v>
      </c>
      <c r="AC77" s="80" t="s">
        <v>1309</v>
      </c>
      <c r="AD77" s="80" t="s">
        <v>3393</v>
      </c>
      <c r="AE77" s="80" t="s">
        <v>1309</v>
      </c>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row>
    <row r="78" spans="1:63" ht="14.25" x14ac:dyDescent="0.2">
      <c r="A78" s="79" t="s">
        <v>3333</v>
      </c>
      <c r="B78" s="80">
        <v>53</v>
      </c>
      <c r="C78" s="80" t="s">
        <v>3553</v>
      </c>
      <c r="D78" s="80" t="s">
        <v>3554</v>
      </c>
      <c r="E78" s="80" t="s">
        <v>276</v>
      </c>
      <c r="F78" s="80" t="s">
        <v>2298</v>
      </c>
      <c r="G78" s="80" t="s">
        <v>3383</v>
      </c>
      <c r="H78" s="80"/>
      <c r="I78" s="80" t="s">
        <v>3555</v>
      </c>
      <c r="J78" s="80" t="s">
        <v>1958</v>
      </c>
      <c r="K78" s="80" t="s">
        <v>3554</v>
      </c>
      <c r="L78" s="80" t="s">
        <v>269</v>
      </c>
      <c r="M78" s="80" t="s">
        <v>18</v>
      </c>
      <c r="N78" s="80" t="s">
        <v>2109</v>
      </c>
      <c r="O78" s="80" t="s">
        <v>123</v>
      </c>
      <c r="P78" s="80" t="s">
        <v>3318</v>
      </c>
      <c r="Q78" s="80" t="s">
        <v>3383</v>
      </c>
      <c r="R78" s="80"/>
      <c r="S78" s="80" t="s">
        <v>1309</v>
      </c>
      <c r="T78" s="80" t="s">
        <v>1425</v>
      </c>
      <c r="U78" s="80" t="s">
        <v>2109</v>
      </c>
      <c r="V78" s="80" t="s">
        <v>101</v>
      </c>
      <c r="W78" s="80" t="s">
        <v>18</v>
      </c>
      <c r="X78" s="80" t="s">
        <v>3556</v>
      </c>
      <c r="Y78" s="80" t="s">
        <v>57</v>
      </c>
      <c r="Z78" s="80" t="s">
        <v>965</v>
      </c>
      <c r="AA78" s="80" t="s">
        <v>46</v>
      </c>
      <c r="AB78" s="80" t="s">
        <v>2109</v>
      </c>
      <c r="AC78" s="80" t="s">
        <v>1640</v>
      </c>
      <c r="AD78" s="80" t="s">
        <v>3393</v>
      </c>
      <c r="AE78" s="80" t="s">
        <v>3557</v>
      </c>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row>
    <row r="79" spans="1:63" ht="14.25" x14ac:dyDescent="0.2">
      <c r="A79" s="79" t="s">
        <v>3333</v>
      </c>
      <c r="B79" s="80">
        <v>54</v>
      </c>
      <c r="C79" s="80" t="s">
        <v>3558</v>
      </c>
      <c r="D79" s="80" t="s">
        <v>3559</v>
      </c>
      <c r="E79" s="80" t="s">
        <v>3560</v>
      </c>
      <c r="F79" s="80" t="s">
        <v>2298</v>
      </c>
      <c r="G79" s="80" t="s">
        <v>3383</v>
      </c>
      <c r="H79" s="80"/>
      <c r="I79" s="80" t="s">
        <v>18</v>
      </c>
      <c r="J79" s="80" t="s">
        <v>3561</v>
      </c>
      <c r="K79" s="80" t="s">
        <v>3559</v>
      </c>
      <c r="L79" s="80" t="s">
        <v>50</v>
      </c>
      <c r="M79" s="80" t="s">
        <v>18</v>
      </c>
      <c r="N79" s="80" t="s">
        <v>48</v>
      </c>
      <c r="O79" s="80" t="s">
        <v>123</v>
      </c>
      <c r="P79" s="80" t="s">
        <v>3318</v>
      </c>
      <c r="Q79" s="80" t="s">
        <v>3383</v>
      </c>
      <c r="R79" s="80"/>
      <c r="S79" s="80" t="s">
        <v>1309</v>
      </c>
      <c r="T79" s="80" t="s">
        <v>1425</v>
      </c>
      <c r="U79" s="80" t="s">
        <v>48</v>
      </c>
      <c r="V79" s="80" t="s">
        <v>44</v>
      </c>
      <c r="W79" s="80" t="s">
        <v>18</v>
      </c>
      <c r="X79" s="80" t="s">
        <v>48</v>
      </c>
      <c r="Y79" s="80" t="s">
        <v>853</v>
      </c>
      <c r="Z79" s="80" t="s">
        <v>3562</v>
      </c>
      <c r="AA79" s="80" t="s">
        <v>46</v>
      </c>
      <c r="AB79" s="80" t="s">
        <v>1309</v>
      </c>
      <c r="AC79" s="80" t="s">
        <v>1309</v>
      </c>
      <c r="AD79" s="80" t="s">
        <v>3393</v>
      </c>
      <c r="AE79" s="80" t="s">
        <v>1309</v>
      </c>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row>
    <row r="80" spans="1:63" ht="14.25" x14ac:dyDescent="0.2">
      <c r="A80" s="79" t="s">
        <v>3333</v>
      </c>
      <c r="B80" s="80">
        <v>55</v>
      </c>
      <c r="C80" s="80" t="s">
        <v>3563</v>
      </c>
      <c r="D80" s="80" t="s">
        <v>3564</v>
      </c>
      <c r="E80" s="80" t="s">
        <v>3565</v>
      </c>
      <c r="F80" s="80" t="s">
        <v>2298</v>
      </c>
      <c r="G80" s="80" t="s">
        <v>3383</v>
      </c>
      <c r="H80" s="80"/>
      <c r="I80" s="80" t="s">
        <v>18</v>
      </c>
      <c r="J80" s="80" t="s">
        <v>1425</v>
      </c>
      <c r="K80" s="80" t="s">
        <v>3564</v>
      </c>
      <c r="L80" s="80" t="s">
        <v>3566</v>
      </c>
      <c r="M80" s="80" t="s">
        <v>3567</v>
      </c>
      <c r="N80" s="80" t="s">
        <v>2109</v>
      </c>
      <c r="O80" s="80" t="s">
        <v>802</v>
      </c>
      <c r="P80" s="80" t="s">
        <v>3318</v>
      </c>
      <c r="Q80" s="80" t="s">
        <v>3383</v>
      </c>
      <c r="R80" s="80"/>
      <c r="S80" s="80" t="s">
        <v>1309</v>
      </c>
      <c r="T80" s="80" t="s">
        <v>1425</v>
      </c>
      <c r="U80" s="80" t="s">
        <v>2109</v>
      </c>
      <c r="V80" s="80" t="s">
        <v>101</v>
      </c>
      <c r="W80" s="80" t="s">
        <v>18</v>
      </c>
      <c r="X80" s="80" t="s">
        <v>3568</v>
      </c>
      <c r="Y80" s="80" t="s">
        <v>3569</v>
      </c>
      <c r="Z80" s="80" t="s">
        <v>2109</v>
      </c>
      <c r="AA80" s="80" t="s">
        <v>3570</v>
      </c>
      <c r="AB80" s="80" t="s">
        <v>1309</v>
      </c>
      <c r="AC80" s="80" t="s">
        <v>1309</v>
      </c>
      <c r="AD80" s="80" t="s">
        <v>3393</v>
      </c>
      <c r="AE80" s="80" t="s">
        <v>1309</v>
      </c>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row>
    <row r="81" spans="1:63" ht="14.25" x14ac:dyDescent="0.2">
      <c r="A81" s="79" t="s">
        <v>3333</v>
      </c>
      <c r="B81" s="80">
        <v>56</v>
      </c>
      <c r="C81" s="80" t="s">
        <v>3571</v>
      </c>
      <c r="D81" s="80" t="s">
        <v>3490</v>
      </c>
      <c r="E81" s="80" t="s">
        <v>44</v>
      </c>
      <c r="F81" s="80" t="s">
        <v>2298</v>
      </c>
      <c r="G81" s="80" t="s">
        <v>3383</v>
      </c>
      <c r="H81" s="80"/>
      <c r="I81" s="80" t="s">
        <v>141</v>
      </c>
      <c r="J81" s="80" t="s">
        <v>1425</v>
      </c>
      <c r="K81" s="80" t="s">
        <v>3490</v>
      </c>
      <c r="L81" s="80" t="s">
        <v>71</v>
      </c>
      <c r="M81" s="80" t="s">
        <v>90</v>
      </c>
      <c r="N81" s="80" t="s">
        <v>118</v>
      </c>
      <c r="O81" s="80" t="s">
        <v>335</v>
      </c>
      <c r="P81" s="80" t="s">
        <v>3318</v>
      </c>
      <c r="Q81" s="80" t="s">
        <v>3383</v>
      </c>
      <c r="R81" s="80"/>
      <c r="S81" s="80" t="s">
        <v>1309</v>
      </c>
      <c r="T81" s="80" t="s">
        <v>1425</v>
      </c>
      <c r="U81" s="80" t="s">
        <v>118</v>
      </c>
      <c r="V81" s="80" t="s">
        <v>71</v>
      </c>
      <c r="W81" s="80" t="s">
        <v>18</v>
      </c>
      <c r="X81" s="80" t="s">
        <v>43</v>
      </c>
      <c r="Y81" s="80" t="s">
        <v>71</v>
      </c>
      <c r="Z81" s="80" t="s">
        <v>118</v>
      </c>
      <c r="AA81" s="80" t="s">
        <v>46</v>
      </c>
      <c r="AB81" s="80" t="s">
        <v>1309</v>
      </c>
      <c r="AC81" s="80" t="s">
        <v>1309</v>
      </c>
      <c r="AD81" s="80" t="s">
        <v>2178</v>
      </c>
      <c r="AE81" s="80" t="s">
        <v>1309</v>
      </c>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row>
    <row r="82" spans="1:63" ht="14.25" x14ac:dyDescent="0.2">
      <c r="A82" s="79" t="s">
        <v>3333</v>
      </c>
      <c r="B82" s="80">
        <v>57</v>
      </c>
      <c r="C82" s="80" t="s">
        <v>3572</v>
      </c>
      <c r="D82" s="80" t="s">
        <v>3573</v>
      </c>
      <c r="E82" s="80" t="s">
        <v>3574</v>
      </c>
      <c r="F82" s="80" t="s">
        <v>502</v>
      </c>
      <c r="G82" s="80">
        <v>32</v>
      </c>
      <c r="H82" s="80"/>
      <c r="I82" s="80" t="s">
        <v>993</v>
      </c>
      <c r="J82" s="80" t="s">
        <v>1425</v>
      </c>
      <c r="K82" s="80" t="s">
        <v>3573</v>
      </c>
      <c r="L82" s="80" t="s">
        <v>50</v>
      </c>
      <c r="M82" s="80" t="s">
        <v>90</v>
      </c>
      <c r="N82" s="80" t="s">
        <v>76</v>
      </c>
      <c r="O82" s="80" t="s">
        <v>3575</v>
      </c>
      <c r="P82" s="80" t="s">
        <v>3318</v>
      </c>
      <c r="Q82" s="80">
        <v>21</v>
      </c>
      <c r="R82" s="80"/>
      <c r="S82" s="80" t="s">
        <v>1309</v>
      </c>
      <c r="T82" s="80" t="s">
        <v>1425</v>
      </c>
      <c r="U82" s="80" t="s">
        <v>3576</v>
      </c>
      <c r="V82" s="80" t="s">
        <v>69</v>
      </c>
      <c r="W82" s="80" t="s">
        <v>90</v>
      </c>
      <c r="X82" s="80" t="s">
        <v>100</v>
      </c>
      <c r="Y82" s="80" t="s">
        <v>101</v>
      </c>
      <c r="Z82" s="80" t="s">
        <v>3577</v>
      </c>
      <c r="AA82" s="80" t="s">
        <v>3506</v>
      </c>
      <c r="AB82" s="80" t="s">
        <v>1309</v>
      </c>
      <c r="AC82" s="80" t="s">
        <v>1309</v>
      </c>
      <c r="AD82" s="80" t="s">
        <v>2178</v>
      </c>
      <c r="AE82" s="80" t="s">
        <v>1309</v>
      </c>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row>
    <row r="83" spans="1:63" ht="14.25" x14ac:dyDescent="0.2">
      <c r="A83" s="79" t="s">
        <v>3333</v>
      </c>
      <c r="B83" s="80">
        <v>58</v>
      </c>
      <c r="C83" s="80" t="s">
        <v>3578</v>
      </c>
      <c r="D83" s="80" t="s">
        <v>869</v>
      </c>
      <c r="E83" s="80" t="s">
        <v>989</v>
      </c>
      <c r="F83" s="80" t="s">
        <v>2298</v>
      </c>
      <c r="G83" s="80">
        <v>24</v>
      </c>
      <c r="H83" s="80"/>
      <c r="I83" s="80" t="s">
        <v>146</v>
      </c>
      <c r="J83" s="80" t="s">
        <v>2128</v>
      </c>
      <c r="K83" s="80" t="s">
        <v>869</v>
      </c>
      <c r="L83" s="80" t="s">
        <v>113</v>
      </c>
      <c r="M83" s="80" t="s">
        <v>90</v>
      </c>
      <c r="N83" s="80" t="s">
        <v>67</v>
      </c>
      <c r="O83" s="80" t="s">
        <v>3579</v>
      </c>
      <c r="P83" s="80" t="s">
        <v>3318</v>
      </c>
      <c r="Q83" s="80">
        <v>23</v>
      </c>
      <c r="R83" s="80"/>
      <c r="S83" s="80" t="s">
        <v>1309</v>
      </c>
      <c r="T83" s="80" t="s">
        <v>1425</v>
      </c>
      <c r="U83" s="80" t="s">
        <v>67</v>
      </c>
      <c r="V83" s="80" t="s">
        <v>44</v>
      </c>
      <c r="W83" s="80" t="s">
        <v>90</v>
      </c>
      <c r="X83" s="80" t="s">
        <v>67</v>
      </c>
      <c r="Y83" s="80" t="s">
        <v>60</v>
      </c>
      <c r="Z83" s="80" t="s">
        <v>3580</v>
      </c>
      <c r="AA83" s="80" t="s">
        <v>46</v>
      </c>
      <c r="AB83" s="80" t="s">
        <v>1309</v>
      </c>
      <c r="AC83" s="80" t="s">
        <v>1309</v>
      </c>
      <c r="AD83" s="80" t="s">
        <v>2178</v>
      </c>
      <c r="AE83" s="80" t="s">
        <v>3581</v>
      </c>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row>
    <row r="84" spans="1:63" ht="14.25" x14ac:dyDescent="0.2">
      <c r="A84" s="79" t="s">
        <v>3333</v>
      </c>
      <c r="B84" s="80">
        <v>59</v>
      </c>
      <c r="C84" s="80" t="s">
        <v>3582</v>
      </c>
      <c r="D84" s="80" t="s">
        <v>3583</v>
      </c>
      <c r="E84" s="80" t="s">
        <v>148</v>
      </c>
      <c r="F84" s="80" t="s">
        <v>2298</v>
      </c>
      <c r="G84" s="80" t="s">
        <v>3383</v>
      </c>
      <c r="H84" s="80"/>
      <c r="I84" s="80" t="s">
        <v>19</v>
      </c>
      <c r="J84" s="80" t="s">
        <v>3584</v>
      </c>
      <c r="K84" s="80" t="s">
        <v>1397</v>
      </c>
      <c r="L84" s="80" t="s">
        <v>65</v>
      </c>
      <c r="M84" s="80" t="s">
        <v>19</v>
      </c>
      <c r="N84" s="80" t="s">
        <v>116</v>
      </c>
      <c r="O84" s="80" t="s">
        <v>3585</v>
      </c>
      <c r="P84" s="80" t="s">
        <v>3318</v>
      </c>
      <c r="Q84" s="80" t="s">
        <v>3383</v>
      </c>
      <c r="R84" s="80"/>
      <c r="S84" s="80" t="s">
        <v>1309</v>
      </c>
      <c r="T84" s="80" t="s">
        <v>1309</v>
      </c>
      <c r="U84" s="80" t="s">
        <v>116</v>
      </c>
      <c r="V84" s="80" t="s">
        <v>50</v>
      </c>
      <c r="W84" s="80" t="s">
        <v>90</v>
      </c>
      <c r="X84" s="80" t="s">
        <v>3583</v>
      </c>
      <c r="Y84" s="80" t="s">
        <v>44</v>
      </c>
      <c r="Z84" s="80" t="s">
        <v>270</v>
      </c>
      <c r="AA84" s="80" t="s">
        <v>864</v>
      </c>
      <c r="AB84" s="80" t="s">
        <v>1309</v>
      </c>
      <c r="AC84" s="80" t="s">
        <v>1309</v>
      </c>
      <c r="AD84" s="80" t="s">
        <v>3586</v>
      </c>
      <c r="AE84" s="80" t="s">
        <v>1309</v>
      </c>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row>
    <row r="85" spans="1:63" ht="14.25" x14ac:dyDescent="0.2">
      <c r="A85" s="79" t="s">
        <v>3333</v>
      </c>
      <c r="B85" s="80">
        <v>60</v>
      </c>
      <c r="C85" s="80" t="s">
        <v>3587</v>
      </c>
      <c r="D85" s="80" t="s">
        <v>205</v>
      </c>
      <c r="E85" s="80" t="s">
        <v>50</v>
      </c>
      <c r="F85" s="80" t="s">
        <v>2298</v>
      </c>
      <c r="G85" s="80" t="s">
        <v>3383</v>
      </c>
      <c r="H85" s="80"/>
      <c r="I85" s="80" t="s">
        <v>90</v>
      </c>
      <c r="J85" s="80" t="s">
        <v>1425</v>
      </c>
      <c r="K85" s="80" t="s">
        <v>205</v>
      </c>
      <c r="L85" s="80" t="s">
        <v>776</v>
      </c>
      <c r="M85" s="80" t="s">
        <v>90</v>
      </c>
      <c r="N85" s="80" t="s">
        <v>270</v>
      </c>
      <c r="O85" s="80" t="s">
        <v>57</v>
      </c>
      <c r="P85" s="80" t="s">
        <v>427</v>
      </c>
      <c r="Q85" s="80" t="s">
        <v>3383</v>
      </c>
      <c r="R85" s="80"/>
      <c r="S85" s="80" t="s">
        <v>1309</v>
      </c>
      <c r="T85" s="80" t="s">
        <v>2135</v>
      </c>
      <c r="U85" s="80" t="s">
        <v>3588</v>
      </c>
      <c r="V85" s="80" t="s">
        <v>192</v>
      </c>
      <c r="W85" s="80" t="s">
        <v>90</v>
      </c>
      <c r="X85" s="80" t="s">
        <v>3589</v>
      </c>
      <c r="Y85" s="80" t="s">
        <v>101</v>
      </c>
      <c r="Z85" s="80" t="s">
        <v>205</v>
      </c>
      <c r="AA85" s="80" t="s">
        <v>3362</v>
      </c>
      <c r="AB85" s="80" t="s">
        <v>1309</v>
      </c>
      <c r="AC85" s="80" t="s">
        <v>1309</v>
      </c>
      <c r="AD85" s="80" t="s">
        <v>2178</v>
      </c>
      <c r="AE85" s="80" t="s">
        <v>1309</v>
      </c>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row>
    <row r="86" spans="1:63" ht="14.25" x14ac:dyDescent="0.2">
      <c r="A86" s="79" t="s">
        <v>3333</v>
      </c>
      <c r="B86" s="80">
        <v>61</v>
      </c>
      <c r="C86" s="80" t="s">
        <v>3590</v>
      </c>
      <c r="D86" s="80" t="s">
        <v>3591</v>
      </c>
      <c r="E86" s="80" t="s">
        <v>1947</v>
      </c>
      <c r="F86" s="80" t="s">
        <v>2298</v>
      </c>
      <c r="G86" s="80">
        <v>22</v>
      </c>
      <c r="H86" s="80"/>
      <c r="I86" s="80" t="s">
        <v>3592</v>
      </c>
      <c r="J86" s="80" t="s">
        <v>1958</v>
      </c>
      <c r="K86" s="80" t="s">
        <v>3591</v>
      </c>
      <c r="L86" s="80" t="s">
        <v>3593</v>
      </c>
      <c r="M86" s="80" t="s">
        <v>18</v>
      </c>
      <c r="N86" s="80" t="s">
        <v>108</v>
      </c>
      <c r="O86" s="80" t="s">
        <v>391</v>
      </c>
      <c r="P86" s="80" t="s">
        <v>3318</v>
      </c>
      <c r="Q86" s="80">
        <v>24</v>
      </c>
      <c r="R86" s="80"/>
      <c r="S86" s="80" t="s">
        <v>1309</v>
      </c>
      <c r="T86" s="80" t="s">
        <v>1425</v>
      </c>
      <c r="U86" s="80" t="s">
        <v>108</v>
      </c>
      <c r="V86" s="80" t="s">
        <v>77</v>
      </c>
      <c r="W86" s="80" t="s">
        <v>90</v>
      </c>
      <c r="X86" s="80" t="s">
        <v>3591</v>
      </c>
      <c r="Y86" s="80" t="s">
        <v>60</v>
      </c>
      <c r="Z86" s="80" t="s">
        <v>3591</v>
      </c>
      <c r="AA86" s="80" t="s">
        <v>503</v>
      </c>
      <c r="AB86" s="80" t="s">
        <v>1309</v>
      </c>
      <c r="AC86" s="80" t="s">
        <v>1309</v>
      </c>
      <c r="AD86" s="80" t="s">
        <v>3594</v>
      </c>
      <c r="AE86" s="80" t="s">
        <v>3595</v>
      </c>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row>
    <row r="87" spans="1:63" ht="14.25" x14ac:dyDescent="0.2">
      <c r="A87" s="79" t="s">
        <v>3333</v>
      </c>
      <c r="B87" s="80">
        <v>62</v>
      </c>
      <c r="C87" s="80" t="s">
        <v>3596</v>
      </c>
      <c r="D87" s="80" t="s">
        <v>43</v>
      </c>
      <c r="E87" s="80" t="s">
        <v>77</v>
      </c>
      <c r="F87" s="80" t="s">
        <v>2298</v>
      </c>
      <c r="G87" s="80" t="s">
        <v>3383</v>
      </c>
      <c r="H87" s="80"/>
      <c r="I87" s="80" t="s">
        <v>90</v>
      </c>
      <c r="J87" s="80" t="s">
        <v>1425</v>
      </c>
      <c r="K87" s="80" t="s">
        <v>43</v>
      </c>
      <c r="L87" s="80" t="s">
        <v>44</v>
      </c>
      <c r="M87" s="80" t="s">
        <v>18</v>
      </c>
      <c r="N87" s="80" t="s">
        <v>204</v>
      </c>
      <c r="O87" s="80" t="s">
        <v>635</v>
      </c>
      <c r="P87" s="80" t="s">
        <v>3318</v>
      </c>
      <c r="Q87" s="80" t="s">
        <v>3383</v>
      </c>
      <c r="R87" s="80"/>
      <c r="S87" s="80" t="s">
        <v>1309</v>
      </c>
      <c r="T87" s="80" t="s">
        <v>1425</v>
      </c>
      <c r="U87" s="80" t="s">
        <v>204</v>
      </c>
      <c r="V87" s="80" t="s">
        <v>71</v>
      </c>
      <c r="W87" s="80" t="s">
        <v>19</v>
      </c>
      <c r="X87" s="80" t="s">
        <v>204</v>
      </c>
      <c r="Y87" s="80" t="s">
        <v>399</v>
      </c>
      <c r="Z87" s="80" t="s">
        <v>43</v>
      </c>
      <c r="AA87" s="80" t="s">
        <v>44</v>
      </c>
      <c r="AB87" s="80" t="s">
        <v>1309</v>
      </c>
      <c r="AC87" s="80" t="s">
        <v>1309</v>
      </c>
      <c r="AD87" s="80" t="s">
        <v>2178</v>
      </c>
      <c r="AE87" s="80" t="s">
        <v>1309</v>
      </c>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row>
    <row r="88" spans="1:63" ht="14.25" x14ac:dyDescent="0.2">
      <c r="A88" s="79" t="s">
        <v>3333</v>
      </c>
      <c r="B88" s="80">
        <v>63</v>
      </c>
      <c r="C88" s="80" t="s">
        <v>3597</v>
      </c>
      <c r="D88" s="80" t="s">
        <v>3598</v>
      </c>
      <c r="E88" s="80" t="s">
        <v>3599</v>
      </c>
      <c r="F88" s="80" t="s">
        <v>2298</v>
      </c>
      <c r="G88" s="80" t="s">
        <v>3383</v>
      </c>
      <c r="H88" s="80"/>
      <c r="I88" s="80" t="s">
        <v>3600</v>
      </c>
      <c r="J88" s="80" t="s">
        <v>1425</v>
      </c>
      <c r="K88" s="80" t="s">
        <v>3598</v>
      </c>
      <c r="L88" s="80" t="s">
        <v>3601</v>
      </c>
      <c r="M88" s="80" t="s">
        <v>3600</v>
      </c>
      <c r="N88" s="80" t="s">
        <v>103</v>
      </c>
      <c r="O88" s="80" t="s">
        <v>3602</v>
      </c>
      <c r="P88" s="80" t="s">
        <v>3318</v>
      </c>
      <c r="Q88" s="80" t="s">
        <v>3383</v>
      </c>
      <c r="R88" s="80"/>
      <c r="S88" s="80" t="s">
        <v>1309</v>
      </c>
      <c r="T88" s="80" t="s">
        <v>1425</v>
      </c>
      <c r="U88" s="80" t="s">
        <v>103</v>
      </c>
      <c r="V88" s="80" t="s">
        <v>3603</v>
      </c>
      <c r="W88" s="80" t="s">
        <v>3604</v>
      </c>
      <c r="X88" s="80" t="s">
        <v>3605</v>
      </c>
      <c r="Y88" s="80" t="s">
        <v>3606</v>
      </c>
      <c r="Z88" s="80" t="s">
        <v>3607</v>
      </c>
      <c r="AA88" s="80" t="s">
        <v>3608</v>
      </c>
      <c r="AB88" s="80" t="s">
        <v>1309</v>
      </c>
      <c r="AC88" s="80" t="s">
        <v>1309</v>
      </c>
      <c r="AD88" s="80" t="s">
        <v>3609</v>
      </c>
      <c r="AE88" s="80" t="s">
        <v>1309</v>
      </c>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row>
    <row r="89" spans="1:63" ht="14.25" x14ac:dyDescent="0.2">
      <c r="A89" s="79" t="s">
        <v>3333</v>
      </c>
      <c r="B89" s="80">
        <v>64</v>
      </c>
      <c r="C89" s="80" t="s">
        <v>3610</v>
      </c>
      <c r="D89" s="80" t="s">
        <v>81</v>
      </c>
      <c r="E89" s="80" t="s">
        <v>101</v>
      </c>
      <c r="F89" s="80" t="s">
        <v>2298</v>
      </c>
      <c r="G89" s="80" t="s">
        <v>3383</v>
      </c>
      <c r="H89" s="80"/>
      <c r="I89" s="80" t="s">
        <v>90</v>
      </c>
      <c r="J89" s="80" t="s">
        <v>1425</v>
      </c>
      <c r="K89" s="80" t="s">
        <v>81</v>
      </c>
      <c r="L89" s="80" t="s">
        <v>44</v>
      </c>
      <c r="M89" s="80" t="s">
        <v>3611</v>
      </c>
      <c r="N89" s="80" t="s">
        <v>116</v>
      </c>
      <c r="O89" s="80" t="s">
        <v>864</v>
      </c>
      <c r="P89" s="80" t="s">
        <v>3318</v>
      </c>
      <c r="Q89" s="80" t="s">
        <v>3383</v>
      </c>
      <c r="R89" s="80"/>
      <c r="S89" s="80" t="s">
        <v>1309</v>
      </c>
      <c r="T89" s="80" t="s">
        <v>1425</v>
      </c>
      <c r="U89" s="80" t="s">
        <v>116</v>
      </c>
      <c r="V89" s="80" t="s">
        <v>50</v>
      </c>
      <c r="W89" s="80" t="s">
        <v>90</v>
      </c>
      <c r="X89" s="80" t="s">
        <v>116</v>
      </c>
      <c r="Y89" s="80" t="s">
        <v>60</v>
      </c>
      <c r="Z89" s="80" t="s">
        <v>3612</v>
      </c>
      <c r="AA89" s="80" t="s">
        <v>3613</v>
      </c>
      <c r="AB89" s="80" t="s">
        <v>1309</v>
      </c>
      <c r="AC89" s="80" t="s">
        <v>1309</v>
      </c>
      <c r="AD89" s="80" t="s">
        <v>2178</v>
      </c>
      <c r="AE89" s="80" t="s">
        <v>1309</v>
      </c>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row>
    <row r="90" spans="1:63" ht="14.25" x14ac:dyDescent="0.2">
      <c r="A90" s="79" t="s">
        <v>3333</v>
      </c>
      <c r="B90" s="80">
        <v>65</v>
      </c>
      <c r="C90" s="80" t="s">
        <v>3614</v>
      </c>
      <c r="D90" s="80" t="s">
        <v>2197</v>
      </c>
      <c r="E90" s="80" t="s">
        <v>44</v>
      </c>
      <c r="F90" s="80" t="s">
        <v>2298</v>
      </c>
      <c r="G90" s="80" t="s">
        <v>3383</v>
      </c>
      <c r="H90" s="80"/>
      <c r="I90" s="80" t="s">
        <v>141</v>
      </c>
      <c r="J90" s="80" t="s">
        <v>2142</v>
      </c>
      <c r="K90" s="80" t="s">
        <v>2197</v>
      </c>
      <c r="L90" s="80" t="s">
        <v>192</v>
      </c>
      <c r="M90" s="80" t="s">
        <v>141</v>
      </c>
      <c r="N90" s="80" t="s">
        <v>2183</v>
      </c>
      <c r="O90" s="80" t="s">
        <v>788</v>
      </c>
      <c r="P90" s="80" t="s">
        <v>3318</v>
      </c>
      <c r="Q90" s="80">
        <v>19</v>
      </c>
      <c r="R90" s="80"/>
      <c r="S90" s="80" t="s">
        <v>1309</v>
      </c>
      <c r="T90" s="80" t="s">
        <v>1425</v>
      </c>
      <c r="U90" s="80" t="s">
        <v>2183</v>
      </c>
      <c r="V90" s="80" t="s">
        <v>113</v>
      </c>
      <c r="W90" s="80" t="s">
        <v>37</v>
      </c>
      <c r="X90" s="80" t="s">
        <v>2183</v>
      </c>
      <c r="Y90" s="80" t="s">
        <v>948</v>
      </c>
      <c r="Z90" s="80" t="s">
        <v>3615</v>
      </c>
      <c r="AA90" s="80" t="s">
        <v>635</v>
      </c>
      <c r="AB90" s="80" t="s">
        <v>1309</v>
      </c>
      <c r="AC90" s="80" t="s">
        <v>1309</v>
      </c>
      <c r="AD90" s="80" t="s">
        <v>2178</v>
      </c>
      <c r="AE90" s="80" t="s">
        <v>1309</v>
      </c>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row>
    <row r="91" spans="1:63" ht="14.25" x14ac:dyDescent="0.2">
      <c r="A91" s="79" t="s">
        <v>3333</v>
      </c>
      <c r="B91" s="80">
        <v>66</v>
      </c>
      <c r="C91" s="80" t="s">
        <v>3616</v>
      </c>
      <c r="D91" s="80" t="s">
        <v>1039</v>
      </c>
      <c r="E91" s="80" t="s">
        <v>50</v>
      </c>
      <c r="F91" s="80" t="s">
        <v>502</v>
      </c>
      <c r="G91" s="80" t="s">
        <v>3383</v>
      </c>
      <c r="H91" s="80"/>
      <c r="I91" s="80" t="s">
        <v>90</v>
      </c>
      <c r="J91" s="80" t="s">
        <v>2135</v>
      </c>
      <c r="K91" s="80" t="s">
        <v>1039</v>
      </c>
      <c r="L91" s="80" t="s">
        <v>71</v>
      </c>
      <c r="M91" s="80" t="s">
        <v>90</v>
      </c>
      <c r="N91" s="80" t="s">
        <v>664</v>
      </c>
      <c r="O91" s="80" t="s">
        <v>123</v>
      </c>
      <c r="P91" s="80" t="s">
        <v>427</v>
      </c>
      <c r="Q91" s="80" t="s">
        <v>3383</v>
      </c>
      <c r="R91" s="80"/>
      <c r="S91" s="80" t="s">
        <v>1309</v>
      </c>
      <c r="T91" s="80" t="s">
        <v>1425</v>
      </c>
      <c r="U91" s="80" t="s">
        <v>664</v>
      </c>
      <c r="V91" s="80" t="s">
        <v>71</v>
      </c>
      <c r="W91" s="80" t="s">
        <v>90</v>
      </c>
      <c r="X91" s="80" t="s">
        <v>116</v>
      </c>
      <c r="Y91" s="80" t="s">
        <v>60</v>
      </c>
      <c r="Z91" s="80" t="s">
        <v>3617</v>
      </c>
      <c r="AA91" s="80" t="s">
        <v>430</v>
      </c>
      <c r="AB91" s="80" t="s">
        <v>1309</v>
      </c>
      <c r="AC91" s="80" t="s">
        <v>1309</v>
      </c>
      <c r="AD91" s="80" t="s">
        <v>3618</v>
      </c>
      <c r="AE91" s="80" t="s">
        <v>1309</v>
      </c>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row>
    <row r="92" spans="1:63" ht="14.25" x14ac:dyDescent="0.2">
      <c r="A92" s="79" t="s">
        <v>3333</v>
      </c>
      <c r="B92" s="80">
        <v>67</v>
      </c>
      <c r="C92" s="80" t="s">
        <v>3619</v>
      </c>
      <c r="D92" s="80" t="s">
        <v>645</v>
      </c>
      <c r="E92" s="80" t="s">
        <v>60</v>
      </c>
      <c r="F92" s="80" t="s">
        <v>2298</v>
      </c>
      <c r="G92" s="80" t="s">
        <v>3383</v>
      </c>
      <c r="H92" s="80"/>
      <c r="I92" s="80" t="s">
        <v>19</v>
      </c>
      <c r="J92" s="80" t="s">
        <v>1425</v>
      </c>
      <c r="K92" s="80" t="s">
        <v>645</v>
      </c>
      <c r="L92" s="80" t="s">
        <v>60</v>
      </c>
      <c r="M92" s="80" t="s">
        <v>19</v>
      </c>
      <c r="N92" s="80" t="s">
        <v>526</v>
      </c>
      <c r="O92" s="80" t="s">
        <v>849</v>
      </c>
      <c r="P92" s="80" t="s">
        <v>3318</v>
      </c>
      <c r="Q92" s="80">
        <v>20</v>
      </c>
      <c r="R92" s="80"/>
      <c r="S92" s="80" t="s">
        <v>1309</v>
      </c>
      <c r="T92" s="80" t="s">
        <v>2135</v>
      </c>
      <c r="U92" s="80" t="s">
        <v>526</v>
      </c>
      <c r="V92" s="80" t="s">
        <v>60</v>
      </c>
      <c r="W92" s="80" t="s">
        <v>90</v>
      </c>
      <c r="X92" s="80" t="s">
        <v>645</v>
      </c>
      <c r="Y92" s="80" t="s">
        <v>192</v>
      </c>
      <c r="Z92" s="80" t="s">
        <v>45</v>
      </c>
      <c r="AA92" s="80" t="s">
        <v>3620</v>
      </c>
      <c r="AB92" s="80" t="s">
        <v>1309</v>
      </c>
      <c r="AC92" s="80" t="s">
        <v>1309</v>
      </c>
      <c r="AD92" s="80" t="s">
        <v>2178</v>
      </c>
      <c r="AE92" s="80" t="s">
        <v>1309</v>
      </c>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row>
    <row r="93" spans="1:63" ht="14.25" x14ac:dyDescent="0.2">
      <c r="A93" s="79" t="s">
        <v>3333</v>
      </c>
      <c r="B93" s="80">
        <v>68</v>
      </c>
      <c r="C93" s="80" t="s">
        <v>3621</v>
      </c>
      <c r="D93" s="80" t="s">
        <v>3622</v>
      </c>
      <c r="E93" s="80" t="s">
        <v>50</v>
      </c>
      <c r="F93" s="80" t="s">
        <v>2298</v>
      </c>
      <c r="G93" s="80" t="s">
        <v>3383</v>
      </c>
      <c r="H93" s="80"/>
      <c r="I93" s="80" t="s">
        <v>307</v>
      </c>
      <c r="J93" s="80" t="s">
        <v>1425</v>
      </c>
      <c r="K93" s="80" t="s">
        <v>3622</v>
      </c>
      <c r="L93" s="80" t="s">
        <v>65</v>
      </c>
      <c r="M93" s="80" t="s">
        <v>3623</v>
      </c>
      <c r="N93" s="80" t="s">
        <v>67</v>
      </c>
      <c r="O93" s="80" t="s">
        <v>391</v>
      </c>
      <c r="P93" s="80" t="s">
        <v>3318</v>
      </c>
      <c r="Q93" s="80" t="s">
        <v>3383</v>
      </c>
      <c r="R93" s="80"/>
      <c r="S93" s="80" t="s">
        <v>1309</v>
      </c>
      <c r="T93" s="80" t="s">
        <v>1425</v>
      </c>
      <c r="U93" s="80" t="s">
        <v>67</v>
      </c>
      <c r="V93" s="80" t="s">
        <v>44</v>
      </c>
      <c r="W93" s="80" t="s">
        <v>90</v>
      </c>
      <c r="X93" s="80" t="s">
        <v>67</v>
      </c>
      <c r="Y93" s="80" t="s">
        <v>162</v>
      </c>
      <c r="Z93" s="80" t="s">
        <v>3624</v>
      </c>
      <c r="AA93" s="80" t="s">
        <v>447</v>
      </c>
      <c r="AB93" s="80" t="s">
        <v>1309</v>
      </c>
      <c r="AC93" s="80" t="s">
        <v>1309</v>
      </c>
      <c r="AD93" s="80" t="s">
        <v>2178</v>
      </c>
      <c r="AE93" s="80" t="s">
        <v>1309</v>
      </c>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row>
    <row r="94" spans="1:63" ht="14.25" x14ac:dyDescent="0.2">
      <c r="A94" s="79" t="s">
        <v>3333</v>
      </c>
      <c r="B94" s="80">
        <v>69</v>
      </c>
      <c r="C94" s="80" t="s">
        <v>3625</v>
      </c>
      <c r="D94" s="80" t="s">
        <v>150</v>
      </c>
      <c r="E94" s="80" t="s">
        <v>1583</v>
      </c>
      <c r="F94" s="80" t="s">
        <v>2298</v>
      </c>
      <c r="G94" s="80">
        <v>20</v>
      </c>
      <c r="H94" s="80"/>
      <c r="I94" s="80" t="s">
        <v>3626</v>
      </c>
      <c r="J94" s="80" t="s">
        <v>2135</v>
      </c>
      <c r="K94" s="80" t="s">
        <v>150</v>
      </c>
      <c r="L94" s="80" t="s">
        <v>44</v>
      </c>
      <c r="M94" s="80" t="s">
        <v>993</v>
      </c>
      <c r="N94" s="80" t="s">
        <v>3627</v>
      </c>
      <c r="O94" s="80" t="s">
        <v>754</v>
      </c>
      <c r="P94" s="80" t="s">
        <v>3318</v>
      </c>
      <c r="Q94" s="80" t="s">
        <v>3383</v>
      </c>
      <c r="R94" s="80"/>
      <c r="S94" s="80" t="s">
        <v>1309</v>
      </c>
      <c r="T94" s="80" t="s">
        <v>2135</v>
      </c>
      <c r="U94" s="80" t="s">
        <v>3627</v>
      </c>
      <c r="V94" s="80" t="s">
        <v>60</v>
      </c>
      <c r="W94" s="80" t="s">
        <v>3628</v>
      </c>
      <c r="X94" s="80" t="s">
        <v>150</v>
      </c>
      <c r="Y94" s="80" t="s">
        <v>44</v>
      </c>
      <c r="Z94" s="80" t="s">
        <v>150</v>
      </c>
      <c r="AA94" s="80" t="s">
        <v>1464</v>
      </c>
      <c r="AB94" s="80" t="s">
        <v>1309</v>
      </c>
      <c r="AC94" s="80" t="s">
        <v>1309</v>
      </c>
      <c r="AD94" s="80" t="s">
        <v>3629</v>
      </c>
      <c r="AE94" s="80" t="s">
        <v>1309</v>
      </c>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row>
    <row r="95" spans="1:63" ht="14.25" x14ac:dyDescent="0.2">
      <c r="A95" s="79" t="s">
        <v>3333</v>
      </c>
      <c r="B95" s="80">
        <v>70</v>
      </c>
      <c r="C95" s="80" t="s">
        <v>3630</v>
      </c>
      <c r="D95" s="80" t="s">
        <v>3633</v>
      </c>
      <c r="E95" s="80" t="s">
        <v>3631</v>
      </c>
      <c r="F95" s="80" t="s">
        <v>2298</v>
      </c>
      <c r="G95" s="80" t="s">
        <v>3383</v>
      </c>
      <c r="H95" s="80"/>
      <c r="I95" s="80" t="s">
        <v>3632</v>
      </c>
      <c r="J95" s="80" t="s">
        <v>1425</v>
      </c>
      <c r="K95" s="80" t="s">
        <v>3633</v>
      </c>
      <c r="L95" s="80" t="s">
        <v>50</v>
      </c>
      <c r="M95" s="80" t="s">
        <v>90</v>
      </c>
      <c r="N95" s="80" t="s">
        <v>81</v>
      </c>
      <c r="O95" s="80" t="s">
        <v>345</v>
      </c>
      <c r="P95" s="80" t="s">
        <v>3318</v>
      </c>
      <c r="Q95" s="80" t="s">
        <v>3383</v>
      </c>
      <c r="R95" s="80"/>
      <c r="S95" s="80" t="s">
        <v>1309</v>
      </c>
      <c r="T95" s="80" t="s">
        <v>1425</v>
      </c>
      <c r="U95" s="80" t="s">
        <v>81</v>
      </c>
      <c r="V95" s="80" t="s">
        <v>113</v>
      </c>
      <c r="W95" s="80" t="s">
        <v>16</v>
      </c>
      <c r="X95" s="80" t="s">
        <v>76</v>
      </c>
      <c r="Y95" s="80" t="s">
        <v>635</v>
      </c>
      <c r="Z95" s="80" t="s">
        <v>81</v>
      </c>
      <c r="AA95" s="80" t="s">
        <v>60</v>
      </c>
      <c r="AB95" s="80" t="s">
        <v>1309</v>
      </c>
      <c r="AC95" s="80" t="s">
        <v>1309</v>
      </c>
      <c r="AD95" s="80" t="s">
        <v>2178</v>
      </c>
      <c r="AE95" s="80" t="s">
        <v>3634</v>
      </c>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row>
    <row r="96" spans="1:63" ht="14.25" x14ac:dyDescent="0.2">
      <c r="A96" s="79" t="s">
        <v>3333</v>
      </c>
      <c r="B96" s="80">
        <v>71</v>
      </c>
      <c r="C96" s="80" t="s">
        <v>3635</v>
      </c>
      <c r="D96" s="80" t="s">
        <v>76</v>
      </c>
      <c r="E96" s="80" t="s">
        <v>65</v>
      </c>
      <c r="F96" s="80" t="s">
        <v>2298</v>
      </c>
      <c r="G96" s="80" t="s">
        <v>3383</v>
      </c>
      <c r="H96" s="80"/>
      <c r="I96" s="80" t="s">
        <v>90</v>
      </c>
      <c r="J96" s="80" t="s">
        <v>1425</v>
      </c>
      <c r="K96" s="80" t="s">
        <v>76</v>
      </c>
      <c r="L96" s="80" t="s">
        <v>50</v>
      </c>
      <c r="M96" s="80" t="s">
        <v>90</v>
      </c>
      <c r="N96" s="80" t="s">
        <v>3636</v>
      </c>
      <c r="O96" s="80" t="s">
        <v>3637</v>
      </c>
      <c r="P96" s="80" t="s">
        <v>3318</v>
      </c>
      <c r="Q96" s="80" t="s">
        <v>3383</v>
      </c>
      <c r="R96" s="80"/>
      <c r="S96" s="80" t="s">
        <v>1309</v>
      </c>
      <c r="T96" s="80" t="s">
        <v>1425</v>
      </c>
      <c r="U96" s="80" t="s">
        <v>3636</v>
      </c>
      <c r="V96" s="80" t="s">
        <v>44</v>
      </c>
      <c r="W96" s="80" t="s">
        <v>90</v>
      </c>
      <c r="X96" s="80" t="s">
        <v>76</v>
      </c>
      <c r="Y96" s="80" t="s">
        <v>635</v>
      </c>
      <c r="Z96" s="80" t="s">
        <v>81</v>
      </c>
      <c r="AA96" s="80" t="s">
        <v>60</v>
      </c>
      <c r="AB96" s="80" t="s">
        <v>1309</v>
      </c>
      <c r="AC96" s="80" t="s">
        <v>1309</v>
      </c>
      <c r="AD96" s="80" t="s">
        <v>2178</v>
      </c>
      <c r="AE96" s="80" t="s">
        <v>1309</v>
      </c>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row>
    <row r="97" spans="1:63" ht="14.25" x14ac:dyDescent="0.2">
      <c r="A97" s="79" t="s">
        <v>3333</v>
      </c>
      <c r="B97" s="80">
        <v>72</v>
      </c>
      <c r="C97" s="80" t="s">
        <v>3638</v>
      </c>
      <c r="D97" s="80" t="s">
        <v>868</v>
      </c>
      <c r="E97" s="80" t="s">
        <v>2488</v>
      </c>
      <c r="F97" s="80" t="s">
        <v>2298</v>
      </c>
      <c r="G97" s="80" t="s">
        <v>3383</v>
      </c>
      <c r="H97" s="80"/>
      <c r="I97" s="80" t="s">
        <v>90</v>
      </c>
      <c r="J97" s="80" t="s">
        <v>2135</v>
      </c>
      <c r="K97" s="80" t="s">
        <v>868</v>
      </c>
      <c r="L97" s="80" t="s">
        <v>50</v>
      </c>
      <c r="M97" s="80" t="s">
        <v>90</v>
      </c>
      <c r="N97" s="80" t="s">
        <v>45</v>
      </c>
      <c r="O97" s="80" t="s">
        <v>3620</v>
      </c>
      <c r="P97" s="80" t="s">
        <v>3318</v>
      </c>
      <c r="Q97" s="80">
        <v>19</v>
      </c>
      <c r="R97" s="80"/>
      <c r="S97" s="80" t="s">
        <v>1309</v>
      </c>
      <c r="T97" s="80" t="s">
        <v>2135</v>
      </c>
      <c r="U97" s="80" t="s">
        <v>45</v>
      </c>
      <c r="V97" s="80" t="s">
        <v>103</v>
      </c>
      <c r="W97" s="80" t="s">
        <v>3639</v>
      </c>
      <c r="X97" s="80" t="s">
        <v>45</v>
      </c>
      <c r="Y97" s="80" t="s">
        <v>103</v>
      </c>
      <c r="Z97" s="80" t="s">
        <v>45</v>
      </c>
      <c r="AA97" s="80" t="s">
        <v>3640</v>
      </c>
      <c r="AB97" s="80" t="s">
        <v>1309</v>
      </c>
      <c r="AC97" s="80" t="s">
        <v>1309</v>
      </c>
      <c r="AD97" s="80" t="s">
        <v>3629</v>
      </c>
      <c r="AE97" s="80" t="s">
        <v>1309</v>
      </c>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row>
    <row r="98" spans="1:63" ht="14.25" x14ac:dyDescent="0.2">
      <c r="A98" s="79" t="s">
        <v>3333</v>
      </c>
      <c r="B98" s="80">
        <v>73</v>
      </c>
      <c r="C98" s="80" t="s">
        <v>3641</v>
      </c>
      <c r="D98" s="80" t="s">
        <v>118</v>
      </c>
      <c r="E98" s="80" t="s">
        <v>60</v>
      </c>
      <c r="F98" s="80" t="s">
        <v>2298</v>
      </c>
      <c r="G98" s="80" t="s">
        <v>3383</v>
      </c>
      <c r="H98" s="80"/>
      <c r="I98" s="80" t="s">
        <v>90</v>
      </c>
      <c r="J98" s="80" t="s">
        <v>1425</v>
      </c>
      <c r="K98" s="80" t="s">
        <v>118</v>
      </c>
      <c r="L98" s="80" t="s">
        <v>71</v>
      </c>
      <c r="M98" s="80" t="s">
        <v>18</v>
      </c>
      <c r="N98" s="80" t="s">
        <v>3642</v>
      </c>
      <c r="O98" s="80" t="s">
        <v>788</v>
      </c>
      <c r="P98" s="80" t="s">
        <v>3318</v>
      </c>
      <c r="Q98" s="80" t="s">
        <v>3383</v>
      </c>
      <c r="R98" s="80"/>
      <c r="S98" s="80" t="s">
        <v>1309</v>
      </c>
      <c r="T98" s="80" t="s">
        <v>3643</v>
      </c>
      <c r="U98" s="80" t="s">
        <v>3642</v>
      </c>
      <c r="V98" s="80" t="s">
        <v>44</v>
      </c>
      <c r="W98" s="80" t="s">
        <v>15</v>
      </c>
      <c r="X98" s="80" t="s">
        <v>43</v>
      </c>
      <c r="Y98" s="80" t="s">
        <v>71</v>
      </c>
      <c r="Z98" s="80" t="s">
        <v>3642</v>
      </c>
      <c r="AA98" s="80" t="s">
        <v>57</v>
      </c>
      <c r="AB98" s="80" t="s">
        <v>1309</v>
      </c>
      <c r="AC98" s="80" t="s">
        <v>1309</v>
      </c>
      <c r="AD98" s="80" t="s">
        <v>2178</v>
      </c>
      <c r="AE98" s="80" t="s">
        <v>1309</v>
      </c>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row>
    <row r="99" spans="1:63" ht="14.25" x14ac:dyDescent="0.2">
      <c r="A99" s="79" t="s">
        <v>3333</v>
      </c>
      <c r="B99" s="80">
        <v>74</v>
      </c>
      <c r="C99" s="80" t="s">
        <v>3644</v>
      </c>
      <c r="D99" s="80" t="s">
        <v>3645</v>
      </c>
      <c r="E99" s="80" t="s">
        <v>55</v>
      </c>
      <c r="F99" s="80" t="s">
        <v>2298</v>
      </c>
      <c r="G99" s="80" t="s">
        <v>3383</v>
      </c>
      <c r="H99" s="80"/>
      <c r="I99" s="80" t="s">
        <v>3604</v>
      </c>
      <c r="J99" s="80" t="s">
        <v>3646</v>
      </c>
      <c r="K99" s="80" t="s">
        <v>3645</v>
      </c>
      <c r="L99" s="80" t="s">
        <v>44</v>
      </c>
      <c r="M99" s="80" t="s">
        <v>90</v>
      </c>
      <c r="N99" s="80" t="s">
        <v>1070</v>
      </c>
      <c r="O99" s="80" t="s">
        <v>1571</v>
      </c>
      <c r="P99" s="80" t="s">
        <v>3318</v>
      </c>
      <c r="Q99" s="80" t="s">
        <v>3383</v>
      </c>
      <c r="R99" s="80"/>
      <c r="S99" s="80" t="s">
        <v>1309</v>
      </c>
      <c r="T99" s="80" t="s">
        <v>2135</v>
      </c>
      <c r="U99" s="80" t="s">
        <v>1070</v>
      </c>
      <c r="V99" s="80" t="s">
        <v>65</v>
      </c>
      <c r="W99" s="80" t="s">
        <v>90</v>
      </c>
      <c r="X99" s="80" t="s">
        <v>3647</v>
      </c>
      <c r="Y99" s="80" t="s">
        <v>1464</v>
      </c>
      <c r="Z99" s="80" t="s">
        <v>1070</v>
      </c>
      <c r="AA99" s="80" t="s">
        <v>3426</v>
      </c>
      <c r="AB99" s="80" t="s">
        <v>1309</v>
      </c>
      <c r="AC99" s="80" t="s">
        <v>1309</v>
      </c>
      <c r="AD99" s="80" t="s">
        <v>2178</v>
      </c>
      <c r="AE99" s="80" t="s">
        <v>1309</v>
      </c>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row>
    <row r="100" spans="1:63" ht="14.25" x14ac:dyDescent="0.2">
      <c r="A100" s="79" t="s">
        <v>3333</v>
      </c>
      <c r="B100" s="80">
        <v>75</v>
      </c>
      <c r="C100" s="80" t="s">
        <v>3648</v>
      </c>
      <c r="D100" s="80" t="s">
        <v>3649</v>
      </c>
      <c r="E100" s="80" t="s">
        <v>50</v>
      </c>
      <c r="F100" s="80" t="s">
        <v>2298</v>
      </c>
      <c r="G100" s="80" t="s">
        <v>3383</v>
      </c>
      <c r="H100" s="80"/>
      <c r="I100" s="80" t="s">
        <v>152</v>
      </c>
      <c r="J100" s="80" t="s">
        <v>3650</v>
      </c>
      <c r="K100" s="80" t="s">
        <v>3649</v>
      </c>
      <c r="L100" s="80" t="s">
        <v>50</v>
      </c>
      <c r="M100" s="80" t="s">
        <v>3651</v>
      </c>
      <c r="N100" s="80" t="s">
        <v>85</v>
      </c>
      <c r="O100" s="80" t="s">
        <v>335</v>
      </c>
      <c r="P100" s="80" t="s">
        <v>3318</v>
      </c>
      <c r="Q100" s="80" t="s">
        <v>3383</v>
      </c>
      <c r="R100" s="80"/>
      <c r="S100" s="80" t="s">
        <v>1309</v>
      </c>
      <c r="T100" s="80" t="s">
        <v>1425</v>
      </c>
      <c r="U100" s="80" t="s">
        <v>85</v>
      </c>
      <c r="V100" s="80" t="s">
        <v>50</v>
      </c>
      <c r="W100" s="80" t="s">
        <v>15</v>
      </c>
      <c r="X100" s="80" t="s">
        <v>85</v>
      </c>
      <c r="Y100" s="80" t="s">
        <v>71</v>
      </c>
      <c r="Z100" s="80" t="s">
        <v>85</v>
      </c>
      <c r="AA100" s="80" t="s">
        <v>788</v>
      </c>
      <c r="AB100" s="80" t="s">
        <v>1309</v>
      </c>
      <c r="AC100" s="80" t="s">
        <v>1309</v>
      </c>
      <c r="AD100" s="80" t="s">
        <v>2178</v>
      </c>
      <c r="AE100" s="80" t="s">
        <v>1309</v>
      </c>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row>
    <row r="101" spans="1:63" ht="14.25" x14ac:dyDescent="0.2">
      <c r="A101" s="79" t="s">
        <v>3333</v>
      </c>
      <c r="B101" s="80">
        <v>76</v>
      </c>
      <c r="C101" s="80" t="s">
        <v>3652</v>
      </c>
      <c r="D101" s="80" t="s">
        <v>3653</v>
      </c>
      <c r="E101" s="80" t="s">
        <v>60</v>
      </c>
      <c r="F101" s="80" t="s">
        <v>2298</v>
      </c>
      <c r="G101" s="80" t="s">
        <v>3383</v>
      </c>
      <c r="H101" s="80"/>
      <c r="I101" s="80" t="s">
        <v>90</v>
      </c>
      <c r="J101" s="80" t="s">
        <v>3654</v>
      </c>
      <c r="K101" s="80" t="s">
        <v>3510</v>
      </c>
      <c r="L101" s="80" t="s">
        <v>50</v>
      </c>
      <c r="M101" s="80" t="s">
        <v>90</v>
      </c>
      <c r="N101" s="80" t="s">
        <v>64</v>
      </c>
      <c r="O101" s="80" t="s">
        <v>667</v>
      </c>
      <c r="P101" s="80" t="s">
        <v>3318</v>
      </c>
      <c r="Q101" s="80">
        <v>20</v>
      </c>
      <c r="R101" s="80"/>
      <c r="S101" s="80" t="s">
        <v>90</v>
      </c>
      <c r="T101" s="80" t="s">
        <v>1425</v>
      </c>
      <c r="U101" s="80" t="s">
        <v>64</v>
      </c>
      <c r="V101" s="80" t="s">
        <v>762</v>
      </c>
      <c r="W101" s="80" t="s">
        <v>90</v>
      </c>
      <c r="X101" s="80" t="s">
        <v>64</v>
      </c>
      <c r="Y101" s="80" t="s">
        <v>44</v>
      </c>
      <c r="Z101" s="80" t="s">
        <v>64</v>
      </c>
      <c r="AA101" s="80" t="s">
        <v>849</v>
      </c>
      <c r="AB101" s="80" t="s">
        <v>1309</v>
      </c>
      <c r="AC101" s="80" t="s">
        <v>1309</v>
      </c>
      <c r="AD101" s="80" t="s">
        <v>2178</v>
      </c>
      <c r="AE101" s="80" t="s">
        <v>1309</v>
      </c>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row>
    <row r="102" spans="1:63" ht="14.25" x14ac:dyDescent="0.2">
      <c r="A102" s="79" t="s">
        <v>3333</v>
      </c>
      <c r="B102" s="80">
        <v>77</v>
      </c>
      <c r="C102" s="80" t="s">
        <v>3655</v>
      </c>
      <c r="D102" s="80" t="s">
        <v>3657</v>
      </c>
      <c r="E102" s="80" t="s">
        <v>71</v>
      </c>
      <c r="F102" s="80" t="s">
        <v>2298</v>
      </c>
      <c r="G102" s="80" t="s">
        <v>3383</v>
      </c>
      <c r="H102" s="80"/>
      <c r="I102" s="80" t="s">
        <v>1011</v>
      </c>
      <c r="J102" s="80" t="s">
        <v>3656</v>
      </c>
      <c r="K102" s="80" t="s">
        <v>3657</v>
      </c>
      <c r="L102" s="80" t="s">
        <v>50</v>
      </c>
      <c r="M102" s="80" t="s">
        <v>90</v>
      </c>
      <c r="N102" s="80" t="s">
        <v>3658</v>
      </c>
      <c r="O102" s="80" t="s">
        <v>3659</v>
      </c>
      <c r="P102" s="80" t="s">
        <v>3318</v>
      </c>
      <c r="Q102" s="80" t="s">
        <v>3383</v>
      </c>
      <c r="R102" s="80"/>
      <c r="S102" s="80" t="s">
        <v>1309</v>
      </c>
      <c r="T102" s="80" t="s">
        <v>1425</v>
      </c>
      <c r="U102" s="80" t="s">
        <v>3658</v>
      </c>
      <c r="V102" s="80" t="s">
        <v>44</v>
      </c>
      <c r="W102" s="80" t="s">
        <v>90</v>
      </c>
      <c r="X102" s="80" t="s">
        <v>1382</v>
      </c>
      <c r="Y102" s="80" t="s">
        <v>50</v>
      </c>
      <c r="Z102" s="80" t="s">
        <v>66</v>
      </c>
      <c r="AA102" s="80" t="s">
        <v>447</v>
      </c>
      <c r="AB102" s="80" t="s">
        <v>1309</v>
      </c>
      <c r="AC102" s="80" t="s">
        <v>1309</v>
      </c>
      <c r="AD102" s="80" t="s">
        <v>2178</v>
      </c>
      <c r="AE102" s="80" t="s">
        <v>1309</v>
      </c>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row>
    <row r="103" spans="1:63" ht="14.25" x14ac:dyDescent="0.2">
      <c r="A103" s="79" t="s">
        <v>3333</v>
      </c>
      <c r="B103" s="80">
        <v>78</v>
      </c>
      <c r="C103" s="80" t="s">
        <v>3660</v>
      </c>
      <c r="D103" s="80" t="s">
        <v>2183</v>
      </c>
      <c r="E103" s="80" t="s">
        <v>948</v>
      </c>
      <c r="F103" s="80" t="s">
        <v>2298</v>
      </c>
      <c r="G103" s="80">
        <v>28</v>
      </c>
      <c r="H103" s="80"/>
      <c r="I103" s="80" t="s">
        <v>37</v>
      </c>
      <c r="J103" s="80" t="s">
        <v>1425</v>
      </c>
      <c r="K103" s="80" t="s">
        <v>2183</v>
      </c>
      <c r="L103" s="80" t="s">
        <v>113</v>
      </c>
      <c r="M103" s="80" t="s">
        <v>37</v>
      </c>
      <c r="N103" s="80" t="s">
        <v>1178</v>
      </c>
      <c r="O103" s="80" t="s">
        <v>3661</v>
      </c>
      <c r="P103" s="80" t="s">
        <v>3318</v>
      </c>
      <c r="Q103" s="80">
        <v>18</v>
      </c>
      <c r="R103" s="80"/>
      <c r="S103" s="80" t="s">
        <v>1309</v>
      </c>
      <c r="T103" s="80" t="s">
        <v>2135</v>
      </c>
      <c r="U103" s="80" t="s">
        <v>1178</v>
      </c>
      <c r="V103" s="80" t="s">
        <v>44</v>
      </c>
      <c r="W103" s="80" t="s">
        <v>90</v>
      </c>
      <c r="X103" s="80" t="s">
        <v>1178</v>
      </c>
      <c r="Y103" s="80" t="s">
        <v>50</v>
      </c>
      <c r="Z103" s="80" t="s">
        <v>2094</v>
      </c>
      <c r="AA103" s="80" t="s">
        <v>430</v>
      </c>
      <c r="AB103" s="80" t="s">
        <v>1309</v>
      </c>
      <c r="AC103" s="80" t="s">
        <v>1309</v>
      </c>
      <c r="AD103" s="80" t="s">
        <v>3662</v>
      </c>
      <c r="AE103" s="80" t="s">
        <v>1309</v>
      </c>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row>
    <row r="104" spans="1:63" ht="14.25" x14ac:dyDescent="0.2">
      <c r="A104" s="79" t="s">
        <v>3333</v>
      </c>
      <c r="B104" s="80">
        <v>79</v>
      </c>
      <c r="C104" s="80" t="s">
        <v>3663</v>
      </c>
      <c r="D104" s="80" t="s">
        <v>3664</v>
      </c>
      <c r="E104" s="80" t="s">
        <v>98</v>
      </c>
      <c r="F104" s="80" t="s">
        <v>2298</v>
      </c>
      <c r="G104" s="80" t="s">
        <v>3383</v>
      </c>
      <c r="H104" s="80"/>
      <c r="I104" s="80" t="s">
        <v>91</v>
      </c>
      <c r="J104" s="80" t="s">
        <v>3665</v>
      </c>
      <c r="K104" s="80" t="s">
        <v>3664</v>
      </c>
      <c r="L104" s="80" t="s">
        <v>65</v>
      </c>
      <c r="M104" s="80" t="s">
        <v>307</v>
      </c>
      <c r="N104" s="80" t="s">
        <v>1810</v>
      </c>
      <c r="O104" s="80" t="s">
        <v>3666</v>
      </c>
      <c r="P104" s="80" t="s">
        <v>3318</v>
      </c>
      <c r="Q104" s="80" t="s">
        <v>3383</v>
      </c>
      <c r="R104" s="80"/>
      <c r="S104" s="80" t="s">
        <v>1309</v>
      </c>
      <c r="T104" s="80" t="s">
        <v>1425</v>
      </c>
      <c r="U104" s="80" t="s">
        <v>1810</v>
      </c>
      <c r="V104" s="80" t="s">
        <v>65</v>
      </c>
      <c r="W104" s="80" t="s">
        <v>90</v>
      </c>
      <c r="X104" s="80" t="s">
        <v>1810</v>
      </c>
      <c r="Y104" s="80" t="s">
        <v>335</v>
      </c>
      <c r="Z104" s="80" t="s">
        <v>1157</v>
      </c>
      <c r="AA104" s="80" t="s">
        <v>988</v>
      </c>
      <c r="AB104" s="80" t="s">
        <v>1309</v>
      </c>
      <c r="AC104" s="80" t="s">
        <v>1309</v>
      </c>
      <c r="AD104" s="80" t="s">
        <v>3667</v>
      </c>
      <c r="AE104" s="80" t="s">
        <v>1309</v>
      </c>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row>
    <row r="105" spans="1:63" ht="14.25" x14ac:dyDescent="0.2">
      <c r="A105" s="79" t="s">
        <v>3333</v>
      </c>
      <c r="B105" s="80">
        <v>80</v>
      </c>
      <c r="C105" s="80" t="s">
        <v>3668</v>
      </c>
      <c r="D105" s="80" t="s">
        <v>1575</v>
      </c>
      <c r="E105" s="80" t="s">
        <v>71</v>
      </c>
      <c r="F105" s="80" t="s">
        <v>2298</v>
      </c>
      <c r="G105" s="80">
        <v>25</v>
      </c>
      <c r="H105" s="80"/>
      <c r="I105" s="80" t="s">
        <v>90</v>
      </c>
      <c r="J105" s="80" t="s">
        <v>2803</v>
      </c>
      <c r="K105" s="80" t="s">
        <v>1575</v>
      </c>
      <c r="L105" s="80" t="s">
        <v>50</v>
      </c>
      <c r="M105" s="80" t="s">
        <v>18</v>
      </c>
      <c r="N105" s="80" t="s">
        <v>2094</v>
      </c>
      <c r="O105" s="80" t="s">
        <v>430</v>
      </c>
      <c r="P105" s="80" t="s">
        <v>3318</v>
      </c>
      <c r="Q105" s="80">
        <v>20</v>
      </c>
      <c r="R105" s="80"/>
      <c r="S105" s="80" t="s">
        <v>1309</v>
      </c>
      <c r="T105" s="80" t="s">
        <v>1425</v>
      </c>
      <c r="U105" s="80" t="s">
        <v>2094</v>
      </c>
      <c r="V105" s="80" t="s">
        <v>71</v>
      </c>
      <c r="W105" s="80" t="s">
        <v>90</v>
      </c>
      <c r="X105" s="80" t="s">
        <v>2183</v>
      </c>
      <c r="Y105" s="80" t="s">
        <v>50</v>
      </c>
      <c r="Z105" s="80" t="s">
        <v>3669</v>
      </c>
      <c r="AA105" s="80" t="s">
        <v>46</v>
      </c>
      <c r="AB105" s="80" t="s">
        <v>1309</v>
      </c>
      <c r="AC105" s="80" t="s">
        <v>1309</v>
      </c>
      <c r="AD105" s="80" t="s">
        <v>3670</v>
      </c>
      <c r="AE105" s="80" t="s">
        <v>1309</v>
      </c>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row>
    <row r="106" spans="1:63" ht="14.25" x14ac:dyDescent="0.2">
      <c r="A106" s="79" t="s">
        <v>3333</v>
      </c>
      <c r="B106" s="80">
        <v>81</v>
      </c>
      <c r="C106" s="80" t="s">
        <v>3671</v>
      </c>
      <c r="D106" s="80" t="s">
        <v>3672</v>
      </c>
      <c r="E106" s="80" t="s">
        <v>326</v>
      </c>
      <c r="F106" s="80" t="s">
        <v>2298</v>
      </c>
      <c r="G106" s="80">
        <v>29</v>
      </c>
      <c r="H106" s="80"/>
      <c r="I106" s="80" t="s">
        <v>3673</v>
      </c>
      <c r="J106" s="80" t="s">
        <v>3674</v>
      </c>
      <c r="K106" s="80" t="s">
        <v>3672</v>
      </c>
      <c r="L106" s="80" t="s">
        <v>44</v>
      </c>
      <c r="M106" s="80" t="s">
        <v>90</v>
      </c>
      <c r="N106" s="80" t="s">
        <v>85</v>
      </c>
      <c r="O106" s="80" t="s">
        <v>788</v>
      </c>
      <c r="P106" s="80" t="s">
        <v>3318</v>
      </c>
      <c r="Q106" s="80">
        <v>24</v>
      </c>
      <c r="R106" s="80"/>
      <c r="S106" s="80" t="s">
        <v>1309</v>
      </c>
      <c r="T106" s="80" t="s">
        <v>1425</v>
      </c>
      <c r="U106" s="80" t="s">
        <v>85</v>
      </c>
      <c r="V106" s="80" t="s">
        <v>50</v>
      </c>
      <c r="W106" s="80" t="s">
        <v>90</v>
      </c>
      <c r="X106" s="80" t="s">
        <v>85</v>
      </c>
      <c r="Y106" s="80" t="s">
        <v>71</v>
      </c>
      <c r="Z106" s="80" t="s">
        <v>3675</v>
      </c>
      <c r="AA106" s="80" t="s">
        <v>447</v>
      </c>
      <c r="AB106" s="80" t="s">
        <v>1309</v>
      </c>
      <c r="AC106" s="80" t="s">
        <v>1309</v>
      </c>
      <c r="AD106" s="80" t="s">
        <v>3676</v>
      </c>
      <c r="AE106" s="80" t="s">
        <v>1309</v>
      </c>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row>
    <row r="107" spans="1:63" ht="14.25" x14ac:dyDescent="0.2">
      <c r="A107" s="79" t="s">
        <v>3333</v>
      </c>
      <c r="B107" s="80">
        <v>82</v>
      </c>
      <c r="C107" s="80" t="s">
        <v>3677</v>
      </c>
      <c r="D107" s="80" t="s">
        <v>76</v>
      </c>
      <c r="E107" s="80" t="s">
        <v>44</v>
      </c>
      <c r="F107" s="80" t="s">
        <v>2298</v>
      </c>
      <c r="G107" s="80">
        <v>34</v>
      </c>
      <c r="H107" s="80"/>
      <c r="I107" s="80" t="s">
        <v>90</v>
      </c>
      <c r="J107" s="80" t="s">
        <v>1425</v>
      </c>
      <c r="K107" s="80" t="s">
        <v>76</v>
      </c>
      <c r="L107" s="80" t="s">
        <v>50</v>
      </c>
      <c r="M107" s="80" t="s">
        <v>90</v>
      </c>
      <c r="N107" s="80" t="s">
        <v>3678</v>
      </c>
      <c r="O107" s="80" t="s">
        <v>2194</v>
      </c>
      <c r="P107" s="80" t="s">
        <v>3318</v>
      </c>
      <c r="Q107" s="80">
        <v>22</v>
      </c>
      <c r="R107" s="80"/>
      <c r="S107" s="80" t="s">
        <v>422</v>
      </c>
      <c r="T107" s="80" t="s">
        <v>1425</v>
      </c>
      <c r="U107" s="80" t="s">
        <v>3678</v>
      </c>
      <c r="V107" s="80" t="s">
        <v>853</v>
      </c>
      <c r="W107" s="80" t="s">
        <v>90</v>
      </c>
      <c r="X107" s="80" t="s">
        <v>3678</v>
      </c>
      <c r="Y107" s="80" t="s">
        <v>853</v>
      </c>
      <c r="Z107" s="80" t="s">
        <v>2641</v>
      </c>
      <c r="AA107" s="80" t="s">
        <v>123</v>
      </c>
      <c r="AB107" s="80" t="s">
        <v>1309</v>
      </c>
      <c r="AC107" s="80" t="s">
        <v>1309</v>
      </c>
      <c r="AD107" s="80" t="s">
        <v>2224</v>
      </c>
      <c r="AE107" s="80" t="s">
        <v>1309</v>
      </c>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row>
    <row r="108" spans="1:63" ht="14.25" x14ac:dyDescent="0.2">
      <c r="A108" s="79" t="s">
        <v>3333</v>
      </c>
      <c r="B108" s="80">
        <v>83</v>
      </c>
      <c r="C108" s="80" t="s">
        <v>3679</v>
      </c>
      <c r="D108" s="80" t="s">
        <v>3680</v>
      </c>
      <c r="E108" s="80" t="s">
        <v>65</v>
      </c>
      <c r="F108" s="80" t="s">
        <v>2298</v>
      </c>
      <c r="G108" s="80">
        <v>23</v>
      </c>
      <c r="H108" s="80"/>
      <c r="I108" s="80" t="s">
        <v>134</v>
      </c>
      <c r="J108" s="80" t="s">
        <v>1425</v>
      </c>
      <c r="K108" s="80" t="s">
        <v>826</v>
      </c>
      <c r="L108" s="80" t="s">
        <v>65</v>
      </c>
      <c r="M108" s="80" t="s">
        <v>90</v>
      </c>
      <c r="N108" s="80" t="s">
        <v>3681</v>
      </c>
      <c r="O108" s="80" t="s">
        <v>3682</v>
      </c>
      <c r="P108" s="80" t="s">
        <v>3318</v>
      </c>
      <c r="Q108" s="80">
        <v>26</v>
      </c>
      <c r="R108" s="80"/>
      <c r="S108" s="80" t="s">
        <v>422</v>
      </c>
      <c r="T108" s="80" t="s">
        <v>1425</v>
      </c>
      <c r="U108" s="80" t="s">
        <v>3683</v>
      </c>
      <c r="V108" s="80"/>
      <c r="W108" s="80" t="s">
        <v>1309</v>
      </c>
      <c r="X108" s="80" t="s">
        <v>332</v>
      </c>
      <c r="Y108" s="80" t="s">
        <v>60</v>
      </c>
      <c r="Z108" s="80" t="s">
        <v>1353</v>
      </c>
      <c r="AA108" s="80" t="s">
        <v>1464</v>
      </c>
      <c r="AB108" s="80" t="s">
        <v>1309</v>
      </c>
      <c r="AC108" s="80" t="s">
        <v>1309</v>
      </c>
      <c r="AD108" s="80" t="s">
        <v>2224</v>
      </c>
      <c r="AE108" s="80" t="s">
        <v>1309</v>
      </c>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row>
    <row r="109" spans="1:63" ht="14.25" x14ac:dyDescent="0.2">
      <c r="A109" s="79" t="s">
        <v>3333</v>
      </c>
      <c r="B109" s="80">
        <v>84</v>
      </c>
      <c r="C109" s="80" t="s">
        <v>3686</v>
      </c>
      <c r="D109" s="80" t="s">
        <v>3687</v>
      </c>
      <c r="E109" s="80" t="s">
        <v>50</v>
      </c>
      <c r="F109" s="80" t="s">
        <v>2298</v>
      </c>
      <c r="G109" s="80">
        <v>28</v>
      </c>
      <c r="H109" s="80"/>
      <c r="I109" s="80" t="s">
        <v>3688</v>
      </c>
      <c r="J109" s="80" t="s">
        <v>1425</v>
      </c>
      <c r="K109" s="80" t="s">
        <v>3687</v>
      </c>
      <c r="L109" s="80" t="s">
        <v>3689</v>
      </c>
      <c r="M109" s="80" t="s">
        <v>126</v>
      </c>
      <c r="N109" s="80" t="s">
        <v>122</v>
      </c>
      <c r="O109" s="80" t="s">
        <v>447</v>
      </c>
      <c r="P109" s="80" t="s">
        <v>427</v>
      </c>
      <c r="Q109" s="80">
        <v>29</v>
      </c>
      <c r="R109" s="80"/>
      <c r="S109" s="80" t="s">
        <v>1309</v>
      </c>
      <c r="T109" s="80" t="s">
        <v>1425</v>
      </c>
      <c r="U109" s="80" t="s">
        <v>3683</v>
      </c>
      <c r="V109" s="80"/>
      <c r="W109" s="80" t="s">
        <v>1309</v>
      </c>
      <c r="X109" s="80" t="s">
        <v>1309</v>
      </c>
      <c r="Y109" s="80" t="s">
        <v>1309</v>
      </c>
      <c r="Z109" s="80" t="s">
        <v>1309</v>
      </c>
      <c r="AA109" s="80" t="s">
        <v>1309</v>
      </c>
      <c r="AB109" s="80" t="s">
        <v>1309</v>
      </c>
      <c r="AC109" s="80" t="s">
        <v>1309</v>
      </c>
      <c r="AD109" s="80" t="s">
        <v>2224</v>
      </c>
      <c r="AE109" s="80" t="s">
        <v>1309</v>
      </c>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row>
    <row r="110" spans="1:63" ht="14.25" x14ac:dyDescent="0.2">
      <c r="A110" s="79" t="s">
        <v>3333</v>
      </c>
      <c r="B110" s="80">
        <v>85</v>
      </c>
      <c r="C110" s="80" t="s">
        <v>3690</v>
      </c>
      <c r="D110" s="80" t="s">
        <v>288</v>
      </c>
      <c r="E110" s="80" t="s">
        <v>3691</v>
      </c>
      <c r="F110" s="80" t="s">
        <v>2298</v>
      </c>
      <c r="G110" s="80">
        <v>34</v>
      </c>
      <c r="H110" s="80"/>
      <c r="I110" s="80" t="s">
        <v>1918</v>
      </c>
      <c r="J110" s="80" t="s">
        <v>2142</v>
      </c>
      <c r="K110" s="80" t="s">
        <v>288</v>
      </c>
      <c r="L110" s="80" t="s">
        <v>3692</v>
      </c>
      <c r="M110" s="80" t="s">
        <v>1918</v>
      </c>
      <c r="N110" s="80" t="s">
        <v>104</v>
      </c>
      <c r="O110" s="80" t="s">
        <v>635</v>
      </c>
      <c r="P110" s="80" t="s">
        <v>3318</v>
      </c>
      <c r="Q110" s="80">
        <v>33</v>
      </c>
      <c r="R110" s="80"/>
      <c r="S110" s="80" t="s">
        <v>313</v>
      </c>
      <c r="T110" s="80" t="s">
        <v>1425</v>
      </c>
      <c r="U110" s="80" t="s">
        <v>104</v>
      </c>
      <c r="V110" s="80" t="s">
        <v>3693</v>
      </c>
      <c r="W110" s="80" t="s">
        <v>13</v>
      </c>
      <c r="X110" s="80" t="s">
        <v>104</v>
      </c>
      <c r="Y110" s="80" t="s">
        <v>101</v>
      </c>
      <c r="Z110" s="80" t="s">
        <v>104</v>
      </c>
      <c r="AA110" s="80" t="s">
        <v>3694</v>
      </c>
      <c r="AB110" s="80" t="s">
        <v>1309</v>
      </c>
      <c r="AC110" s="80" t="s">
        <v>1309</v>
      </c>
      <c r="AD110" s="80" t="s">
        <v>2224</v>
      </c>
      <c r="AE110" s="80" t="s">
        <v>1309</v>
      </c>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row>
    <row r="111" spans="1:63" ht="14.25" x14ac:dyDescent="0.2">
      <c r="A111" s="79" t="s">
        <v>3333</v>
      </c>
      <c r="B111" s="80">
        <v>86</v>
      </c>
      <c r="C111" s="80" t="s">
        <v>3695</v>
      </c>
      <c r="D111" s="80" t="s">
        <v>3696</v>
      </c>
      <c r="E111" s="80" t="s">
        <v>101</v>
      </c>
      <c r="F111" s="80" t="s">
        <v>2298</v>
      </c>
      <c r="G111" s="80">
        <v>20</v>
      </c>
      <c r="H111" s="80"/>
      <c r="I111" s="80" t="s">
        <v>90</v>
      </c>
      <c r="J111" s="80" t="s">
        <v>1425</v>
      </c>
      <c r="K111" s="80" t="s">
        <v>3696</v>
      </c>
      <c r="L111" s="80" t="s">
        <v>192</v>
      </c>
      <c r="M111" s="80" t="s">
        <v>90</v>
      </c>
      <c r="N111" s="80" t="s">
        <v>328</v>
      </c>
      <c r="O111" s="80" t="s">
        <v>123</v>
      </c>
      <c r="P111" s="80" t="s">
        <v>3318</v>
      </c>
      <c r="Q111" s="80">
        <v>19</v>
      </c>
      <c r="R111" s="80"/>
      <c r="S111" s="80" t="s">
        <v>1043</v>
      </c>
      <c r="T111" s="80" t="s">
        <v>1425</v>
      </c>
      <c r="U111" s="80" t="s">
        <v>328</v>
      </c>
      <c r="V111" s="80" t="s">
        <v>65</v>
      </c>
      <c r="W111" s="80" t="s">
        <v>90</v>
      </c>
      <c r="X111" s="80" t="s">
        <v>3697</v>
      </c>
      <c r="Y111" s="80" t="s">
        <v>3698</v>
      </c>
      <c r="Z111" s="80" t="s">
        <v>290</v>
      </c>
      <c r="AA111" s="80" t="s">
        <v>459</v>
      </c>
      <c r="AB111" s="80" t="s">
        <v>3937</v>
      </c>
      <c r="AC111" s="80" t="s">
        <v>77</v>
      </c>
      <c r="AD111" s="80" t="s">
        <v>2224</v>
      </c>
      <c r="AE111" s="80" t="s">
        <v>1309</v>
      </c>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row>
    <row r="112" spans="1:63" ht="14.25" x14ac:dyDescent="0.2">
      <c r="A112" s="79" t="s">
        <v>3333</v>
      </c>
      <c r="B112" s="80">
        <v>87</v>
      </c>
      <c r="C112" s="80" t="s">
        <v>3699</v>
      </c>
      <c r="D112" s="80" t="s">
        <v>104</v>
      </c>
      <c r="E112" s="80" t="s">
        <v>101</v>
      </c>
      <c r="F112" s="80" t="s">
        <v>2298</v>
      </c>
      <c r="G112" s="80">
        <v>26</v>
      </c>
      <c r="H112" s="80"/>
      <c r="I112" s="80" t="s">
        <v>13</v>
      </c>
      <c r="J112" s="80" t="s">
        <v>1425</v>
      </c>
      <c r="K112" s="80" t="s">
        <v>104</v>
      </c>
      <c r="L112" s="80" t="s">
        <v>3693</v>
      </c>
      <c r="M112" s="80" t="s">
        <v>13</v>
      </c>
      <c r="N112" s="80" t="s">
        <v>2289</v>
      </c>
      <c r="O112" s="80" t="s">
        <v>111</v>
      </c>
      <c r="P112" s="80" t="s">
        <v>3318</v>
      </c>
      <c r="Q112" s="80">
        <v>25</v>
      </c>
      <c r="R112" s="80"/>
      <c r="S112" s="80" t="s">
        <v>1043</v>
      </c>
      <c r="T112" s="80" t="s">
        <v>1425</v>
      </c>
      <c r="U112" s="80" t="s">
        <v>2289</v>
      </c>
      <c r="V112" s="80" t="s">
        <v>289</v>
      </c>
      <c r="W112" s="80" t="s">
        <v>3651</v>
      </c>
      <c r="X112" s="80" t="s">
        <v>2289</v>
      </c>
      <c r="Y112" s="80" t="s">
        <v>289</v>
      </c>
      <c r="Z112" s="80" t="s">
        <v>161</v>
      </c>
      <c r="AA112" s="80" t="s">
        <v>60</v>
      </c>
      <c r="AB112" s="80" t="s">
        <v>1309</v>
      </c>
      <c r="AC112" s="80" t="s">
        <v>1309</v>
      </c>
      <c r="AD112" s="80" t="s">
        <v>2224</v>
      </c>
      <c r="AE112" s="80" t="s">
        <v>1309</v>
      </c>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row>
    <row r="113" spans="1:63" ht="14.25" x14ac:dyDescent="0.2">
      <c r="A113" s="79" t="s">
        <v>3333</v>
      </c>
      <c r="B113" s="80">
        <v>88</v>
      </c>
      <c r="C113" s="80" t="s">
        <v>3700</v>
      </c>
      <c r="D113" s="80" t="s">
        <v>266</v>
      </c>
      <c r="E113" s="80" t="s">
        <v>44</v>
      </c>
      <c r="F113" s="80" t="s">
        <v>502</v>
      </c>
      <c r="G113" s="80">
        <v>60</v>
      </c>
      <c r="H113" s="80"/>
      <c r="I113" s="80" t="s">
        <v>90</v>
      </c>
      <c r="J113" s="80" t="s">
        <v>1425</v>
      </c>
      <c r="K113" s="80" t="s">
        <v>266</v>
      </c>
      <c r="L113" s="80" t="s">
        <v>71</v>
      </c>
      <c r="M113" s="80" t="s">
        <v>90</v>
      </c>
      <c r="N113" s="80" t="s">
        <v>3701</v>
      </c>
      <c r="O113" s="80" t="s">
        <v>109</v>
      </c>
      <c r="P113" s="80" t="s">
        <v>427</v>
      </c>
      <c r="Q113" s="80">
        <v>61</v>
      </c>
      <c r="R113" s="80"/>
      <c r="S113" s="80" t="s">
        <v>1309</v>
      </c>
      <c r="T113" s="80" t="s">
        <v>1425</v>
      </c>
      <c r="U113" s="80" t="s">
        <v>81</v>
      </c>
      <c r="V113" s="80" t="s">
        <v>44</v>
      </c>
      <c r="W113" s="80" t="s">
        <v>3611</v>
      </c>
      <c r="X113" s="80" t="s">
        <v>3701</v>
      </c>
      <c r="Y113" s="80" t="s">
        <v>338</v>
      </c>
      <c r="Z113" s="80" t="s">
        <v>3701</v>
      </c>
      <c r="AA113" s="80" t="s">
        <v>71</v>
      </c>
      <c r="AB113" s="80" t="s">
        <v>1309</v>
      </c>
      <c r="AC113" s="80" t="s">
        <v>1309</v>
      </c>
      <c r="AD113" s="80" t="s">
        <v>2224</v>
      </c>
      <c r="AE113" s="80" t="s">
        <v>1309</v>
      </c>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row>
    <row r="114" spans="1:63" ht="14.25" x14ac:dyDescent="0.2">
      <c r="A114" s="79" t="s">
        <v>3333</v>
      </c>
      <c r="B114" s="80">
        <v>89</v>
      </c>
      <c r="C114" s="80" t="s">
        <v>3932</v>
      </c>
      <c r="D114" s="80" t="s">
        <v>3702</v>
      </c>
      <c r="E114" s="80" t="s">
        <v>2418</v>
      </c>
      <c r="F114" s="80" t="s">
        <v>2298</v>
      </c>
      <c r="G114" s="80">
        <v>25</v>
      </c>
      <c r="H114" s="80"/>
      <c r="I114" s="80" t="s">
        <v>90</v>
      </c>
      <c r="J114" s="80" t="s">
        <v>2135</v>
      </c>
      <c r="K114" s="80" t="s">
        <v>3702</v>
      </c>
      <c r="L114" s="80" t="s">
        <v>50</v>
      </c>
      <c r="M114" s="80" t="s">
        <v>185</v>
      </c>
      <c r="N114" s="80" t="s">
        <v>293</v>
      </c>
      <c r="O114" s="80" t="s">
        <v>888</v>
      </c>
      <c r="P114" s="80" t="s">
        <v>3318</v>
      </c>
      <c r="Q114" s="80">
        <v>18</v>
      </c>
      <c r="R114" s="80"/>
      <c r="S114" s="80" t="s">
        <v>1309</v>
      </c>
      <c r="T114" s="80" t="s">
        <v>1425</v>
      </c>
      <c r="U114" s="80" t="s">
        <v>293</v>
      </c>
      <c r="V114" s="80" t="s">
        <v>192</v>
      </c>
      <c r="W114" s="80" t="s">
        <v>90</v>
      </c>
      <c r="X114" s="80" t="s">
        <v>293</v>
      </c>
      <c r="Y114" s="80" t="s">
        <v>3703</v>
      </c>
      <c r="Z114" s="80" t="s">
        <v>3704</v>
      </c>
      <c r="AA114" s="80" t="s">
        <v>263</v>
      </c>
      <c r="AB114" s="80" t="s">
        <v>1309</v>
      </c>
      <c r="AC114" s="80" t="s">
        <v>1309</v>
      </c>
      <c r="AD114" s="80" t="s">
        <v>2224</v>
      </c>
      <c r="AE114" s="80" t="s">
        <v>1309</v>
      </c>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row>
    <row r="115" spans="1:63" ht="14.25" x14ac:dyDescent="0.2">
      <c r="A115" s="79" t="s">
        <v>3333</v>
      </c>
      <c r="B115" s="80">
        <v>90</v>
      </c>
      <c r="C115" s="80" t="s">
        <v>3705</v>
      </c>
      <c r="D115" s="80" t="s">
        <v>1430</v>
      </c>
      <c r="E115" s="80" t="s">
        <v>3706</v>
      </c>
      <c r="F115" s="80" t="s">
        <v>2298</v>
      </c>
      <c r="G115" s="80">
        <v>32</v>
      </c>
      <c r="H115" s="80"/>
      <c r="I115" s="80" t="s">
        <v>38</v>
      </c>
      <c r="J115" s="80" t="s">
        <v>3707</v>
      </c>
      <c r="K115" s="80" t="s">
        <v>1430</v>
      </c>
      <c r="L115" s="80" t="s">
        <v>3708</v>
      </c>
      <c r="M115" s="80" t="s">
        <v>641</v>
      </c>
      <c r="N115" s="80" t="s">
        <v>286</v>
      </c>
      <c r="O115" s="80" t="s">
        <v>3709</v>
      </c>
      <c r="P115" s="80" t="s">
        <v>3318</v>
      </c>
      <c r="Q115" s="80">
        <v>27</v>
      </c>
      <c r="R115" s="80"/>
      <c r="S115" s="80" t="s">
        <v>1309</v>
      </c>
      <c r="T115" s="80" t="s">
        <v>1425</v>
      </c>
      <c r="U115" s="80" t="s">
        <v>286</v>
      </c>
      <c r="V115" s="80" t="s">
        <v>98</v>
      </c>
      <c r="W115" s="80" t="s">
        <v>18</v>
      </c>
      <c r="X115" s="80" t="s">
        <v>1430</v>
      </c>
      <c r="Y115" s="80" t="s">
        <v>3710</v>
      </c>
      <c r="Z115" s="80" t="s">
        <v>1430</v>
      </c>
      <c r="AA115" s="80" t="s">
        <v>1446</v>
      </c>
      <c r="AB115" s="80" t="s">
        <v>1309</v>
      </c>
      <c r="AC115" s="80" t="s">
        <v>1309</v>
      </c>
      <c r="AD115" s="80" t="s">
        <v>2224</v>
      </c>
      <c r="AE115" s="80" t="s">
        <v>1309</v>
      </c>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row>
    <row r="116" spans="1:63" ht="14.25" x14ac:dyDescent="0.2">
      <c r="A116" s="79" t="s">
        <v>3333</v>
      </c>
      <c r="B116" s="80">
        <v>91</v>
      </c>
      <c r="C116" s="80" t="s">
        <v>3711</v>
      </c>
      <c r="D116" s="80" t="s">
        <v>1689</v>
      </c>
      <c r="E116" s="80" t="s">
        <v>71</v>
      </c>
      <c r="F116" s="80" t="s">
        <v>2298</v>
      </c>
      <c r="G116" s="80">
        <v>28</v>
      </c>
      <c r="H116" s="80"/>
      <c r="I116" s="80" t="s">
        <v>19</v>
      </c>
      <c r="J116" s="80" t="s">
        <v>1425</v>
      </c>
      <c r="K116" s="80" t="s">
        <v>1689</v>
      </c>
      <c r="L116" s="80" t="s">
        <v>65</v>
      </c>
      <c r="M116" s="80" t="s">
        <v>90</v>
      </c>
      <c r="N116" s="80" t="s">
        <v>1158</v>
      </c>
      <c r="O116" s="80" t="s">
        <v>3712</v>
      </c>
      <c r="P116" s="80" t="s">
        <v>3318</v>
      </c>
      <c r="Q116" s="80">
        <v>28</v>
      </c>
      <c r="R116" s="80"/>
      <c r="S116" s="80" t="s">
        <v>1043</v>
      </c>
      <c r="T116" s="80" t="s">
        <v>1425</v>
      </c>
      <c r="U116" s="80" t="s">
        <v>3683</v>
      </c>
      <c r="V116" s="80"/>
      <c r="W116" s="80" t="s">
        <v>1309</v>
      </c>
      <c r="X116" s="80" t="s">
        <v>81</v>
      </c>
      <c r="Y116" s="80" t="s">
        <v>44</v>
      </c>
      <c r="Z116" s="80" t="s">
        <v>43</v>
      </c>
      <c r="AA116" s="80" t="s">
        <v>635</v>
      </c>
      <c r="AB116" s="80" t="s">
        <v>1309</v>
      </c>
      <c r="AC116" s="80" t="s">
        <v>1309</v>
      </c>
      <c r="AD116" s="80" t="s">
        <v>2224</v>
      </c>
      <c r="AE116" s="80" t="s">
        <v>1309</v>
      </c>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row>
    <row r="117" spans="1:63" ht="14.25" x14ac:dyDescent="0.2">
      <c r="A117" s="79" t="s">
        <v>3333</v>
      </c>
      <c r="B117" s="80">
        <v>92</v>
      </c>
      <c r="C117" s="80" t="s">
        <v>3713</v>
      </c>
      <c r="D117" s="80" t="s">
        <v>325</v>
      </c>
      <c r="E117" s="80" t="s">
        <v>289</v>
      </c>
      <c r="F117" s="80" t="s">
        <v>2298</v>
      </c>
      <c r="G117" s="80">
        <v>23</v>
      </c>
      <c r="H117" s="80"/>
      <c r="I117" s="80" t="s">
        <v>90</v>
      </c>
      <c r="J117" s="80" t="s">
        <v>1425</v>
      </c>
      <c r="K117" s="80" t="s">
        <v>325</v>
      </c>
      <c r="L117" s="80" t="s">
        <v>167</v>
      </c>
      <c r="M117" s="80" t="s">
        <v>90</v>
      </c>
      <c r="N117" s="80" t="s">
        <v>3714</v>
      </c>
      <c r="O117" s="80" t="s">
        <v>849</v>
      </c>
      <c r="P117" s="80" t="s">
        <v>3318</v>
      </c>
      <c r="Q117" s="80">
        <v>19</v>
      </c>
      <c r="R117" s="80"/>
      <c r="S117" s="80" t="s">
        <v>1043</v>
      </c>
      <c r="T117" s="80" t="s">
        <v>3715</v>
      </c>
      <c r="U117" s="80" t="s">
        <v>3714</v>
      </c>
      <c r="V117" s="80" t="s">
        <v>192</v>
      </c>
      <c r="W117" s="80" t="s">
        <v>90</v>
      </c>
      <c r="X117" s="80" t="s">
        <v>325</v>
      </c>
      <c r="Y117" s="80" t="s">
        <v>60</v>
      </c>
      <c r="Z117" s="80" t="s">
        <v>325</v>
      </c>
      <c r="AA117" s="80" t="s">
        <v>635</v>
      </c>
      <c r="AB117" s="80" t="s">
        <v>1309</v>
      </c>
      <c r="AC117" s="80" t="s">
        <v>1309</v>
      </c>
      <c r="AD117" s="80" t="s">
        <v>2224</v>
      </c>
      <c r="AE117" s="80" t="s">
        <v>1309</v>
      </c>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row>
    <row r="118" spans="1:63" ht="14.25" x14ac:dyDescent="0.2">
      <c r="A118" s="79" t="s">
        <v>3333</v>
      </c>
      <c r="B118" s="80">
        <v>93</v>
      </c>
      <c r="C118" s="80" t="s">
        <v>3716</v>
      </c>
      <c r="D118" s="80" t="s">
        <v>173</v>
      </c>
      <c r="E118" s="80" t="s">
        <v>261</v>
      </c>
      <c r="F118" s="80" t="s">
        <v>2298</v>
      </c>
      <c r="G118" s="80">
        <v>28</v>
      </c>
      <c r="H118" s="80"/>
      <c r="I118" s="80" t="s">
        <v>184</v>
      </c>
      <c r="J118" s="80" t="s">
        <v>2128</v>
      </c>
      <c r="K118" s="80" t="s">
        <v>173</v>
      </c>
      <c r="L118" s="80" t="s">
        <v>3717</v>
      </c>
      <c r="M118" s="80" t="s">
        <v>19</v>
      </c>
      <c r="N118" s="80" t="s">
        <v>328</v>
      </c>
      <c r="O118" s="80" t="s">
        <v>430</v>
      </c>
      <c r="P118" s="80" t="s">
        <v>3318</v>
      </c>
      <c r="Q118" s="80">
        <v>23</v>
      </c>
      <c r="R118" s="80"/>
      <c r="S118" s="80" t="s">
        <v>1043</v>
      </c>
      <c r="T118" s="80" t="s">
        <v>1425</v>
      </c>
      <c r="U118" s="80" t="s">
        <v>328</v>
      </c>
      <c r="V118" s="80" t="s">
        <v>50</v>
      </c>
      <c r="W118" s="80" t="s">
        <v>90</v>
      </c>
      <c r="X118" s="80" t="s">
        <v>173</v>
      </c>
      <c r="Y118" s="80" t="s">
        <v>3718</v>
      </c>
      <c r="Z118" s="80" t="s">
        <v>3719</v>
      </c>
      <c r="AA118" s="80" t="s">
        <v>113</v>
      </c>
      <c r="AB118" s="80" t="s">
        <v>1309</v>
      </c>
      <c r="AC118" s="80" t="s">
        <v>1309</v>
      </c>
      <c r="AD118" s="80" t="s">
        <v>2224</v>
      </c>
      <c r="AE118" s="80" t="s">
        <v>1309</v>
      </c>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row>
    <row r="119" spans="1:63" ht="14.25" x14ac:dyDescent="0.2">
      <c r="A119" s="79" t="s">
        <v>3333</v>
      </c>
      <c r="B119" s="80">
        <v>94</v>
      </c>
      <c r="C119" s="80" t="s">
        <v>3720</v>
      </c>
      <c r="D119" s="80" t="s">
        <v>270</v>
      </c>
      <c r="E119" s="80" t="s">
        <v>3721</v>
      </c>
      <c r="F119" s="80" t="s">
        <v>2298</v>
      </c>
      <c r="G119" s="80">
        <v>35</v>
      </c>
      <c r="H119" s="80"/>
      <c r="I119" s="80" t="s">
        <v>181</v>
      </c>
      <c r="J119" s="80" t="s">
        <v>3722</v>
      </c>
      <c r="K119" s="80" t="s">
        <v>270</v>
      </c>
      <c r="L119" s="80" t="s">
        <v>77</v>
      </c>
      <c r="M119" s="80" t="s">
        <v>3723</v>
      </c>
      <c r="N119" s="80" t="s">
        <v>270</v>
      </c>
      <c r="O119" s="80" t="s">
        <v>3724</v>
      </c>
      <c r="P119" s="80" t="s">
        <v>3318</v>
      </c>
      <c r="Q119" s="80">
        <v>32</v>
      </c>
      <c r="R119" s="80"/>
      <c r="S119" s="80" t="s">
        <v>1309</v>
      </c>
      <c r="T119" s="80" t="s">
        <v>1425</v>
      </c>
      <c r="U119" s="80" t="s">
        <v>270</v>
      </c>
      <c r="V119" s="80" t="s">
        <v>192</v>
      </c>
      <c r="W119" s="80" t="s">
        <v>3725</v>
      </c>
      <c r="X119" s="80" t="s">
        <v>270</v>
      </c>
      <c r="Y119" s="80" t="s">
        <v>3726</v>
      </c>
      <c r="Z119" s="80" t="s">
        <v>270</v>
      </c>
      <c r="AA119" s="80" t="s">
        <v>3727</v>
      </c>
      <c r="AB119" s="80" t="s">
        <v>1309</v>
      </c>
      <c r="AC119" s="80" t="s">
        <v>1309</v>
      </c>
      <c r="AD119" s="80" t="s">
        <v>2224</v>
      </c>
      <c r="AE119" s="80" t="s">
        <v>1309</v>
      </c>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row>
    <row r="120" spans="1:63" ht="14.25" x14ac:dyDescent="0.2">
      <c r="A120" s="79" t="s">
        <v>3333</v>
      </c>
      <c r="B120" s="80">
        <v>95</v>
      </c>
      <c r="C120" s="80" t="s">
        <v>3728</v>
      </c>
      <c r="D120" s="80" t="s">
        <v>664</v>
      </c>
      <c r="E120" s="80" t="s">
        <v>50</v>
      </c>
      <c r="F120" s="80" t="s">
        <v>2298</v>
      </c>
      <c r="G120" s="80">
        <v>26</v>
      </c>
      <c r="H120" s="80"/>
      <c r="I120" s="80" t="s">
        <v>219</v>
      </c>
      <c r="J120" s="80" t="s">
        <v>2396</v>
      </c>
      <c r="K120" s="80" t="s">
        <v>664</v>
      </c>
      <c r="L120" s="80" t="s">
        <v>50</v>
      </c>
      <c r="M120" s="80" t="s">
        <v>219</v>
      </c>
      <c r="N120" s="80" t="s">
        <v>270</v>
      </c>
      <c r="O120" s="80" t="s">
        <v>447</v>
      </c>
      <c r="P120" s="80" t="s">
        <v>3318</v>
      </c>
      <c r="Q120" s="80">
        <v>28</v>
      </c>
      <c r="R120" s="80"/>
      <c r="S120" s="80" t="s">
        <v>1309</v>
      </c>
      <c r="T120" s="80" t="s">
        <v>1425</v>
      </c>
      <c r="U120" s="80" t="s">
        <v>270</v>
      </c>
      <c r="V120" s="80" t="s">
        <v>192</v>
      </c>
      <c r="W120" s="80" t="s">
        <v>3725</v>
      </c>
      <c r="X120" s="80" t="s">
        <v>270</v>
      </c>
      <c r="Y120" s="80" t="s">
        <v>192</v>
      </c>
      <c r="Z120" s="80" t="s">
        <v>270</v>
      </c>
      <c r="AA120" s="80" t="s">
        <v>670</v>
      </c>
      <c r="AB120" s="80" t="s">
        <v>1309</v>
      </c>
      <c r="AC120" s="80" t="s">
        <v>1309</v>
      </c>
      <c r="AD120" s="80" t="s">
        <v>2224</v>
      </c>
      <c r="AE120" s="80" t="s">
        <v>1309</v>
      </c>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row>
    <row r="121" spans="1:63" ht="14.25" x14ac:dyDescent="0.2">
      <c r="A121" s="79" t="s">
        <v>3333</v>
      </c>
      <c r="B121" s="80">
        <v>96</v>
      </c>
      <c r="C121" s="80" t="s">
        <v>3729</v>
      </c>
      <c r="D121" s="80" t="s">
        <v>161</v>
      </c>
      <c r="E121" s="80" t="s">
        <v>60</v>
      </c>
      <c r="F121" s="80" t="s">
        <v>2298</v>
      </c>
      <c r="G121" s="80">
        <v>28</v>
      </c>
      <c r="H121" s="80"/>
      <c r="I121" s="80" t="s">
        <v>3730</v>
      </c>
      <c r="J121" s="80" t="s">
        <v>1425</v>
      </c>
      <c r="K121" s="80" t="s">
        <v>3589</v>
      </c>
      <c r="L121" s="80" t="s">
        <v>101</v>
      </c>
      <c r="M121" s="80" t="s">
        <v>3731</v>
      </c>
      <c r="N121" s="80" t="s">
        <v>118</v>
      </c>
      <c r="O121" s="80" t="s">
        <v>3732</v>
      </c>
      <c r="P121" s="80" t="s">
        <v>3318</v>
      </c>
      <c r="Q121" s="80">
        <v>23</v>
      </c>
      <c r="R121" s="80"/>
      <c r="S121" s="80" t="s">
        <v>1309</v>
      </c>
      <c r="T121" s="80" t="s">
        <v>2135</v>
      </c>
      <c r="U121" s="80" t="s">
        <v>118</v>
      </c>
      <c r="V121" s="80" t="s">
        <v>148</v>
      </c>
      <c r="W121" s="80" t="s">
        <v>18</v>
      </c>
      <c r="X121" s="80" t="s">
        <v>3733</v>
      </c>
      <c r="Y121" s="80" t="s">
        <v>3552</v>
      </c>
      <c r="Z121" s="80" t="s">
        <v>1746</v>
      </c>
      <c r="AA121" s="80" t="s">
        <v>3936</v>
      </c>
      <c r="AB121" s="80" t="s">
        <v>118</v>
      </c>
      <c r="AC121" s="80" t="s">
        <v>3935</v>
      </c>
      <c r="AD121" s="80" t="s">
        <v>3734</v>
      </c>
      <c r="AE121" s="80" t="s">
        <v>1309</v>
      </c>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row>
    <row r="122" spans="1:63" ht="14.25" x14ac:dyDescent="0.2">
      <c r="A122" s="79" t="s">
        <v>3333</v>
      </c>
      <c r="B122" s="80">
        <v>97</v>
      </c>
      <c r="C122" s="80" t="s">
        <v>3735</v>
      </c>
      <c r="D122" s="80" t="s">
        <v>293</v>
      </c>
      <c r="E122" s="80" t="s">
        <v>71</v>
      </c>
      <c r="F122" s="80" t="s">
        <v>502</v>
      </c>
      <c r="G122" s="80">
        <v>40</v>
      </c>
      <c r="H122" s="80"/>
      <c r="I122" s="80" t="s">
        <v>90</v>
      </c>
      <c r="J122" s="80" t="s">
        <v>2135</v>
      </c>
      <c r="K122" s="80" t="s">
        <v>293</v>
      </c>
      <c r="L122" s="80" t="s">
        <v>3736</v>
      </c>
      <c r="M122" s="80" t="s">
        <v>141</v>
      </c>
      <c r="N122" s="80" t="s">
        <v>1672</v>
      </c>
      <c r="O122" s="80" t="s">
        <v>335</v>
      </c>
      <c r="P122" s="80" t="s">
        <v>3318</v>
      </c>
      <c r="Q122" s="80">
        <v>48</v>
      </c>
      <c r="R122" s="80"/>
      <c r="S122" s="80" t="s">
        <v>1309</v>
      </c>
      <c r="T122" s="80" t="s">
        <v>1425</v>
      </c>
      <c r="U122" s="80" t="s">
        <v>1672</v>
      </c>
      <c r="V122" s="80" t="s">
        <v>3737</v>
      </c>
      <c r="W122" s="80" t="s">
        <v>3738</v>
      </c>
      <c r="X122" s="80" t="s">
        <v>3739</v>
      </c>
      <c r="Y122" s="80" t="s">
        <v>44</v>
      </c>
      <c r="Z122" s="80" t="s">
        <v>1672</v>
      </c>
      <c r="AA122" s="80" t="s">
        <v>552</v>
      </c>
      <c r="AB122" s="80" t="s">
        <v>1309</v>
      </c>
      <c r="AC122" s="80" t="s">
        <v>1309</v>
      </c>
      <c r="AD122" s="80" t="s">
        <v>2224</v>
      </c>
      <c r="AE122" s="80" t="s">
        <v>3740</v>
      </c>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row>
    <row r="123" spans="1:63" ht="14.25" x14ac:dyDescent="0.2">
      <c r="A123" s="79" t="s">
        <v>3333</v>
      </c>
      <c r="B123" s="80">
        <v>98</v>
      </c>
      <c r="C123" s="80" t="s">
        <v>3741</v>
      </c>
      <c r="D123" s="80" t="s">
        <v>293</v>
      </c>
      <c r="E123" s="80" t="s">
        <v>3703</v>
      </c>
      <c r="F123" s="80" t="s">
        <v>502</v>
      </c>
      <c r="G123" s="80">
        <v>40</v>
      </c>
      <c r="H123" s="80"/>
      <c r="I123" s="80" t="s">
        <v>90</v>
      </c>
      <c r="J123" s="80" t="s">
        <v>1425</v>
      </c>
      <c r="K123" s="80" t="s">
        <v>293</v>
      </c>
      <c r="L123" s="80" t="s">
        <v>3736</v>
      </c>
      <c r="M123" s="80" t="s">
        <v>141</v>
      </c>
      <c r="N123" s="80" t="s">
        <v>82</v>
      </c>
      <c r="O123" s="80" t="s">
        <v>635</v>
      </c>
      <c r="P123" s="80" t="s">
        <v>427</v>
      </c>
      <c r="Q123" s="80">
        <v>27</v>
      </c>
      <c r="R123" s="80"/>
      <c r="S123" s="80" t="s">
        <v>435</v>
      </c>
      <c r="T123" s="80" t="s">
        <v>1425</v>
      </c>
      <c r="U123" s="80" t="s">
        <v>867</v>
      </c>
      <c r="V123" s="80" t="s">
        <v>3742</v>
      </c>
      <c r="W123" s="80" t="s">
        <v>90</v>
      </c>
      <c r="X123" s="80" t="s">
        <v>3743</v>
      </c>
      <c r="Y123" s="80" t="s">
        <v>3501</v>
      </c>
      <c r="Z123" s="80" t="s">
        <v>3744</v>
      </c>
      <c r="AA123" s="80" t="s">
        <v>163</v>
      </c>
      <c r="AB123" s="80" t="s">
        <v>1309</v>
      </c>
      <c r="AC123" s="80" t="s">
        <v>1309</v>
      </c>
      <c r="AD123" s="80" t="s">
        <v>2224</v>
      </c>
      <c r="AE123" s="80" t="s">
        <v>1309</v>
      </c>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row>
    <row r="124" spans="1:63" ht="14.25" x14ac:dyDescent="0.2">
      <c r="A124" s="79" t="s">
        <v>3333</v>
      </c>
      <c r="B124" s="80">
        <v>99</v>
      </c>
      <c r="C124" s="80" t="s">
        <v>3745</v>
      </c>
      <c r="D124" s="80" t="s">
        <v>270</v>
      </c>
      <c r="E124" s="80" t="s">
        <v>3746</v>
      </c>
      <c r="F124" s="80" t="s">
        <v>2298</v>
      </c>
      <c r="G124" s="80">
        <v>25</v>
      </c>
      <c r="H124" s="80"/>
      <c r="I124" s="80" t="s">
        <v>3747</v>
      </c>
      <c r="J124" s="80" t="s">
        <v>3748</v>
      </c>
      <c r="K124" s="80" t="s">
        <v>270</v>
      </c>
      <c r="L124" s="80" t="s">
        <v>192</v>
      </c>
      <c r="M124" s="80" t="s">
        <v>3749</v>
      </c>
      <c r="N124" s="80" t="s">
        <v>43</v>
      </c>
      <c r="O124" s="80" t="s">
        <v>635</v>
      </c>
      <c r="P124" s="80" t="s">
        <v>3318</v>
      </c>
      <c r="Q124" s="80">
        <v>27</v>
      </c>
      <c r="R124" s="80"/>
      <c r="S124" s="80" t="s">
        <v>1309</v>
      </c>
      <c r="T124" s="80" t="s">
        <v>1425</v>
      </c>
      <c r="U124" s="80" t="s">
        <v>43</v>
      </c>
      <c r="V124" s="80" t="s">
        <v>71</v>
      </c>
      <c r="W124" s="80" t="s">
        <v>16</v>
      </c>
      <c r="X124" s="80" t="s">
        <v>43</v>
      </c>
      <c r="Y124" s="80" t="s">
        <v>71</v>
      </c>
      <c r="Z124" s="80" t="s">
        <v>270</v>
      </c>
      <c r="AA124" s="80" t="s">
        <v>60</v>
      </c>
      <c r="AB124" s="80" t="s">
        <v>1309</v>
      </c>
      <c r="AC124" s="80" t="s">
        <v>1309</v>
      </c>
      <c r="AD124" s="80" t="s">
        <v>2224</v>
      </c>
      <c r="AE124" s="80" t="s">
        <v>1309</v>
      </c>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row>
    <row r="125" spans="1:63" ht="14.25" x14ac:dyDescent="0.2">
      <c r="A125" s="79" t="s">
        <v>3333</v>
      </c>
      <c r="B125" s="80">
        <v>100</v>
      </c>
      <c r="C125" s="80" t="s">
        <v>3750</v>
      </c>
      <c r="D125" s="80" t="s">
        <v>3751</v>
      </c>
      <c r="E125" s="80" t="s">
        <v>3752</v>
      </c>
      <c r="F125" s="80" t="s">
        <v>2298</v>
      </c>
      <c r="G125" s="80">
        <v>32</v>
      </c>
      <c r="H125" s="80"/>
      <c r="I125" s="80" t="s">
        <v>219</v>
      </c>
      <c r="J125" s="80" t="s">
        <v>1298</v>
      </c>
      <c r="K125" s="80" t="s">
        <v>3751</v>
      </c>
      <c r="L125" s="80" t="s">
        <v>3753</v>
      </c>
      <c r="M125" s="80" t="s">
        <v>141</v>
      </c>
      <c r="N125" s="80" t="s">
        <v>1559</v>
      </c>
      <c r="O125" s="80" t="s">
        <v>439</v>
      </c>
      <c r="P125" s="80" t="s">
        <v>3318</v>
      </c>
      <c r="Q125" s="80">
        <v>33</v>
      </c>
      <c r="R125" s="80"/>
      <c r="S125" s="80" t="s">
        <v>1043</v>
      </c>
      <c r="T125" s="80" t="s">
        <v>1425</v>
      </c>
      <c r="U125" s="80" t="s">
        <v>1559</v>
      </c>
      <c r="V125" s="80" t="s">
        <v>50</v>
      </c>
      <c r="W125" s="80" t="s">
        <v>90</v>
      </c>
      <c r="X125" s="80" t="s">
        <v>161</v>
      </c>
      <c r="Y125" s="80" t="s">
        <v>434</v>
      </c>
      <c r="Z125" s="80" t="s">
        <v>3754</v>
      </c>
      <c r="AA125" s="80" t="s">
        <v>3755</v>
      </c>
      <c r="AB125" s="80" t="s">
        <v>1309</v>
      </c>
      <c r="AC125" s="80" t="s">
        <v>1309</v>
      </c>
      <c r="AD125" s="80" t="s">
        <v>2224</v>
      </c>
      <c r="AE125" s="80" t="s">
        <v>1309</v>
      </c>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row>
    <row r="126" spans="1:63" ht="14.25" x14ac:dyDescent="0.2">
      <c r="A126" s="79" t="s">
        <v>3333</v>
      </c>
      <c r="B126" s="80">
        <v>101</v>
      </c>
      <c r="C126" s="80" t="s">
        <v>3756</v>
      </c>
      <c r="D126" s="80" t="s">
        <v>3757</v>
      </c>
      <c r="E126" s="80" t="s">
        <v>69</v>
      </c>
      <c r="F126" s="80" t="s">
        <v>2298</v>
      </c>
      <c r="G126" s="80">
        <v>25</v>
      </c>
      <c r="H126" s="80"/>
      <c r="I126" s="80" t="s">
        <v>1011</v>
      </c>
      <c r="J126" s="80" t="s">
        <v>3758</v>
      </c>
      <c r="K126" s="80" t="s">
        <v>3757</v>
      </c>
      <c r="L126" s="80" t="s">
        <v>3737</v>
      </c>
      <c r="M126" s="80" t="s">
        <v>3759</v>
      </c>
      <c r="N126" s="80" t="s">
        <v>53</v>
      </c>
      <c r="O126" s="80" t="s">
        <v>391</v>
      </c>
      <c r="P126" s="80" t="s">
        <v>3318</v>
      </c>
      <c r="Q126" s="80">
        <v>24</v>
      </c>
      <c r="R126" s="80"/>
      <c r="S126" s="80" t="s">
        <v>1043</v>
      </c>
      <c r="T126" s="80" t="s">
        <v>1425</v>
      </c>
      <c r="U126" s="80" t="s">
        <v>53</v>
      </c>
      <c r="V126" s="80" t="s">
        <v>50</v>
      </c>
      <c r="W126" s="80" t="s">
        <v>16</v>
      </c>
      <c r="X126" s="80" t="s">
        <v>53</v>
      </c>
      <c r="Y126" s="80" t="s">
        <v>50</v>
      </c>
      <c r="Z126" s="80" t="s">
        <v>1575</v>
      </c>
      <c r="AA126" s="80" t="s">
        <v>503</v>
      </c>
      <c r="AB126" s="80" t="s">
        <v>1309</v>
      </c>
      <c r="AC126" s="80" t="s">
        <v>1309</v>
      </c>
      <c r="AD126" s="80" t="s">
        <v>2224</v>
      </c>
      <c r="AE126" s="80" t="s">
        <v>1309</v>
      </c>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row>
    <row r="127" spans="1:63" ht="14.25" x14ac:dyDescent="0.2">
      <c r="A127" s="79" t="s">
        <v>3333</v>
      </c>
      <c r="B127" s="80">
        <v>102</v>
      </c>
      <c r="C127" s="80" t="s">
        <v>3760</v>
      </c>
      <c r="D127" s="80" t="s">
        <v>380</v>
      </c>
      <c r="E127" s="80" t="s">
        <v>3761</v>
      </c>
      <c r="F127" s="80" t="s">
        <v>2298</v>
      </c>
      <c r="G127" s="80">
        <v>28</v>
      </c>
      <c r="H127" s="80"/>
      <c r="I127" s="80" t="s">
        <v>90</v>
      </c>
      <c r="J127" s="80" t="s">
        <v>1425</v>
      </c>
      <c r="K127" s="80" t="s">
        <v>380</v>
      </c>
      <c r="L127" s="80" t="s">
        <v>50</v>
      </c>
      <c r="M127" s="80" t="s">
        <v>90</v>
      </c>
      <c r="N127" s="80" t="s">
        <v>81</v>
      </c>
      <c r="O127" s="80" t="s">
        <v>57</v>
      </c>
      <c r="P127" s="80" t="s">
        <v>3318</v>
      </c>
      <c r="Q127" s="80">
        <v>21</v>
      </c>
      <c r="R127" s="80"/>
      <c r="S127" s="80" t="s">
        <v>1309</v>
      </c>
      <c r="T127" s="80" t="s">
        <v>1425</v>
      </c>
      <c r="U127" s="80" t="s">
        <v>81</v>
      </c>
      <c r="V127" s="80" t="s">
        <v>101</v>
      </c>
      <c r="W127" s="80" t="s">
        <v>90</v>
      </c>
      <c r="X127" s="80" t="s">
        <v>116</v>
      </c>
      <c r="Y127" s="80" t="s">
        <v>503</v>
      </c>
      <c r="Z127" s="80" t="s">
        <v>81</v>
      </c>
      <c r="AA127" s="80" t="s">
        <v>101</v>
      </c>
      <c r="AB127" s="80" t="s">
        <v>1309</v>
      </c>
      <c r="AC127" s="80" t="s">
        <v>1309</v>
      </c>
      <c r="AD127" s="80" t="s">
        <v>2224</v>
      </c>
      <c r="AE127" s="80" t="s">
        <v>1309</v>
      </c>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row>
    <row r="128" spans="1:63" ht="14.25" x14ac:dyDescent="0.2">
      <c r="A128" s="79" t="s">
        <v>3333</v>
      </c>
      <c r="B128" s="80">
        <v>103</v>
      </c>
      <c r="C128" s="80" t="s">
        <v>3762</v>
      </c>
      <c r="D128" s="80" t="s">
        <v>328</v>
      </c>
      <c r="E128" s="80" t="s">
        <v>65</v>
      </c>
      <c r="F128" s="80" t="s">
        <v>2298</v>
      </c>
      <c r="G128" s="80">
        <v>29</v>
      </c>
      <c r="H128" s="80"/>
      <c r="I128" s="80" t="s">
        <v>3763</v>
      </c>
      <c r="J128" s="80" t="s">
        <v>1425</v>
      </c>
      <c r="K128" s="80" t="s">
        <v>328</v>
      </c>
      <c r="L128" s="80" t="s">
        <v>3737</v>
      </c>
      <c r="M128" s="80" t="s">
        <v>90</v>
      </c>
      <c r="N128" s="80" t="s">
        <v>79</v>
      </c>
      <c r="O128" s="80" t="s">
        <v>670</v>
      </c>
      <c r="P128" s="80" t="s">
        <v>3318</v>
      </c>
      <c r="Q128" s="80">
        <v>23</v>
      </c>
      <c r="R128" s="80"/>
      <c r="S128" s="80" t="s">
        <v>1309</v>
      </c>
      <c r="T128" s="80" t="s">
        <v>1425</v>
      </c>
      <c r="U128" s="80" t="s">
        <v>79</v>
      </c>
      <c r="V128" s="80" t="s">
        <v>50</v>
      </c>
      <c r="W128" s="80" t="s">
        <v>90</v>
      </c>
      <c r="X128" s="80" t="s">
        <v>328</v>
      </c>
      <c r="Y128" s="80" t="s">
        <v>324</v>
      </c>
      <c r="Z128" s="80" t="s">
        <v>2641</v>
      </c>
      <c r="AA128" s="80" t="s">
        <v>434</v>
      </c>
      <c r="AB128" s="80" t="s">
        <v>1309</v>
      </c>
      <c r="AC128" s="80" t="s">
        <v>1309</v>
      </c>
      <c r="AD128" s="80" t="s">
        <v>2224</v>
      </c>
      <c r="AE128" s="80" t="s">
        <v>1309</v>
      </c>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row>
    <row r="129" spans="1:63" ht="14.25" x14ac:dyDescent="0.2">
      <c r="A129" s="79" t="s">
        <v>3333</v>
      </c>
      <c r="B129" s="80">
        <v>104</v>
      </c>
      <c r="C129" s="80" t="s">
        <v>3764</v>
      </c>
      <c r="D129" s="80" t="s">
        <v>270</v>
      </c>
      <c r="E129" s="80" t="s">
        <v>2420</v>
      </c>
      <c r="F129" s="80" t="s">
        <v>2298</v>
      </c>
      <c r="G129" s="80">
        <v>24</v>
      </c>
      <c r="H129" s="80"/>
      <c r="I129" s="80" t="s">
        <v>3765</v>
      </c>
      <c r="J129" s="80" t="s">
        <v>3766</v>
      </c>
      <c r="K129" s="80" t="s">
        <v>270</v>
      </c>
      <c r="L129" s="80" t="s">
        <v>192</v>
      </c>
      <c r="M129" s="80" t="s">
        <v>3767</v>
      </c>
      <c r="N129" s="80" t="s">
        <v>116</v>
      </c>
      <c r="O129" s="80" t="s">
        <v>503</v>
      </c>
      <c r="P129" s="80" t="s">
        <v>3318</v>
      </c>
      <c r="Q129" s="80">
        <v>28</v>
      </c>
      <c r="R129" s="80"/>
      <c r="S129" s="80" t="s">
        <v>1309</v>
      </c>
      <c r="T129" s="80" t="s">
        <v>1425</v>
      </c>
      <c r="U129" s="80" t="s">
        <v>116</v>
      </c>
      <c r="V129" s="80" t="s">
        <v>192</v>
      </c>
      <c r="W129" s="80" t="s">
        <v>350</v>
      </c>
      <c r="X129" s="80" t="s">
        <v>116</v>
      </c>
      <c r="Y129" s="80" t="s">
        <v>192</v>
      </c>
      <c r="Z129" s="80" t="s">
        <v>116</v>
      </c>
      <c r="AA129" s="80" t="s">
        <v>635</v>
      </c>
      <c r="AB129" s="80" t="s">
        <v>1309</v>
      </c>
      <c r="AC129" s="80" t="s">
        <v>1309</v>
      </c>
      <c r="AD129" s="80" t="s">
        <v>2224</v>
      </c>
      <c r="AE129" s="80" t="s">
        <v>1309</v>
      </c>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row>
    <row r="130" spans="1:63" ht="14.25" x14ac:dyDescent="0.2">
      <c r="A130" s="79" t="s">
        <v>3333</v>
      </c>
      <c r="B130" s="80">
        <v>105</v>
      </c>
      <c r="C130" s="80" t="s">
        <v>3768</v>
      </c>
      <c r="D130" s="80" t="s">
        <v>2450</v>
      </c>
      <c r="E130" s="80" t="s">
        <v>3769</v>
      </c>
      <c r="F130" s="80" t="s">
        <v>2298</v>
      </c>
      <c r="G130" s="80">
        <v>31</v>
      </c>
      <c r="H130" s="80"/>
      <c r="I130" s="80" t="s">
        <v>3770</v>
      </c>
      <c r="J130" s="80" t="s">
        <v>3771</v>
      </c>
      <c r="K130" s="80" t="s">
        <v>2450</v>
      </c>
      <c r="L130" s="80" t="s">
        <v>3737</v>
      </c>
      <c r="M130" s="80" t="s">
        <v>18</v>
      </c>
      <c r="N130" s="80" t="s">
        <v>3772</v>
      </c>
      <c r="O130" s="80" t="s">
        <v>754</v>
      </c>
      <c r="P130" s="80" t="s">
        <v>3318</v>
      </c>
      <c r="Q130" s="80">
        <v>24</v>
      </c>
      <c r="R130" s="80"/>
      <c r="S130" s="80" t="s">
        <v>1309</v>
      </c>
      <c r="T130" s="80" t="s">
        <v>1425</v>
      </c>
      <c r="U130" s="80" t="s">
        <v>3772</v>
      </c>
      <c r="V130" s="80" t="s">
        <v>2294</v>
      </c>
      <c r="W130" s="80" t="s">
        <v>18</v>
      </c>
      <c r="X130" s="80" t="s">
        <v>286</v>
      </c>
      <c r="Y130" s="80" t="s">
        <v>3773</v>
      </c>
      <c r="Z130" s="80" t="s">
        <v>3774</v>
      </c>
      <c r="AA130" s="80" t="s">
        <v>548</v>
      </c>
      <c r="AB130" s="80" t="s">
        <v>1309</v>
      </c>
      <c r="AC130" s="80" t="s">
        <v>1309</v>
      </c>
      <c r="AD130" s="80" t="s">
        <v>2224</v>
      </c>
      <c r="AE130" s="80" t="s">
        <v>1309</v>
      </c>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row>
    <row r="131" spans="1:63" ht="14.25" x14ac:dyDescent="0.2">
      <c r="A131" s="79" t="s">
        <v>3333</v>
      </c>
      <c r="B131" s="80">
        <v>106</v>
      </c>
      <c r="C131" s="80" t="s">
        <v>3775</v>
      </c>
      <c r="D131" s="80" t="s">
        <v>81</v>
      </c>
      <c r="E131" s="80" t="s">
        <v>3776</v>
      </c>
      <c r="F131" s="80" t="s">
        <v>2298</v>
      </c>
      <c r="G131" s="80">
        <v>30</v>
      </c>
      <c r="H131" s="80"/>
      <c r="I131" s="80" t="s">
        <v>90</v>
      </c>
      <c r="J131" s="80" t="s">
        <v>1425</v>
      </c>
      <c r="K131" s="80" t="s">
        <v>81</v>
      </c>
      <c r="L131" s="80" t="s">
        <v>3777</v>
      </c>
      <c r="M131" s="80" t="s">
        <v>90</v>
      </c>
      <c r="N131" s="80" t="s">
        <v>3778</v>
      </c>
      <c r="O131" s="80" t="s">
        <v>3779</v>
      </c>
      <c r="P131" s="80" t="s">
        <v>3318</v>
      </c>
      <c r="Q131" s="80">
        <v>24</v>
      </c>
      <c r="R131" s="80"/>
      <c r="S131" s="80" t="s">
        <v>1043</v>
      </c>
      <c r="T131" s="80" t="s">
        <v>1425</v>
      </c>
      <c r="U131" s="80" t="s">
        <v>3778</v>
      </c>
      <c r="V131" s="80" t="s">
        <v>1122</v>
      </c>
      <c r="W131" s="80" t="s">
        <v>90</v>
      </c>
      <c r="X131" s="80" t="s">
        <v>118</v>
      </c>
      <c r="Y131" s="80" t="s">
        <v>1522</v>
      </c>
      <c r="Z131" s="80" t="s">
        <v>81</v>
      </c>
      <c r="AA131" s="80" t="s">
        <v>123</v>
      </c>
      <c r="AB131" s="80" t="s">
        <v>1309</v>
      </c>
      <c r="AC131" s="80" t="s">
        <v>1309</v>
      </c>
      <c r="AD131" s="80" t="s">
        <v>2224</v>
      </c>
      <c r="AE131" s="80" t="s">
        <v>1309</v>
      </c>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row>
    <row r="132" spans="1:63" ht="14.25" x14ac:dyDescent="0.2">
      <c r="A132" s="79" t="s">
        <v>3333</v>
      </c>
      <c r="B132" s="80">
        <v>107</v>
      </c>
      <c r="C132" s="85">
        <v>136</v>
      </c>
      <c r="D132" s="80" t="s">
        <v>762</v>
      </c>
      <c r="E132" s="80" t="s">
        <v>324</v>
      </c>
      <c r="F132" s="80" t="s">
        <v>2298</v>
      </c>
      <c r="G132" s="80">
        <v>21</v>
      </c>
      <c r="H132" s="80"/>
      <c r="I132" s="80" t="s">
        <v>90</v>
      </c>
      <c r="J132" s="80" t="s">
        <v>2317</v>
      </c>
      <c r="K132" s="80" t="s">
        <v>762</v>
      </c>
      <c r="L132" s="80" t="s">
        <v>44</v>
      </c>
      <c r="M132" s="80" t="s">
        <v>90</v>
      </c>
      <c r="N132" s="80" t="s">
        <v>81</v>
      </c>
      <c r="O132" s="80" t="s">
        <v>430</v>
      </c>
      <c r="P132" s="80" t="s">
        <v>3318</v>
      </c>
      <c r="Q132" s="80">
        <v>28</v>
      </c>
      <c r="R132" s="80"/>
      <c r="S132" s="80" t="s">
        <v>1309</v>
      </c>
      <c r="T132" s="80" t="s">
        <v>1425</v>
      </c>
      <c r="U132" s="80" t="s">
        <v>81</v>
      </c>
      <c r="V132" s="80" t="s">
        <v>3777</v>
      </c>
      <c r="W132" s="80" t="s">
        <v>90</v>
      </c>
      <c r="X132" s="80" t="s">
        <v>3612</v>
      </c>
      <c r="Y132" s="80" t="s">
        <v>123</v>
      </c>
      <c r="Z132" s="80" t="s">
        <v>81</v>
      </c>
      <c r="AA132" s="80" t="s">
        <v>167</v>
      </c>
      <c r="AB132" s="80" t="s">
        <v>1309</v>
      </c>
      <c r="AC132" s="80" t="s">
        <v>1309</v>
      </c>
      <c r="AD132" s="80" t="s">
        <v>3780</v>
      </c>
      <c r="AE132" s="80" t="s">
        <v>1309</v>
      </c>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row>
    <row r="133" spans="1:63" ht="14.25" x14ac:dyDescent="0.2">
      <c r="A133" s="79" t="s">
        <v>3333</v>
      </c>
      <c r="B133" s="80">
        <v>108</v>
      </c>
      <c r="C133" s="85">
        <v>647</v>
      </c>
      <c r="D133" s="80" t="s">
        <v>685</v>
      </c>
      <c r="E133" s="80" t="s">
        <v>3781</v>
      </c>
      <c r="F133" s="80" t="s">
        <v>2298</v>
      </c>
      <c r="G133" s="80">
        <v>26</v>
      </c>
      <c r="H133" s="80"/>
      <c r="I133" s="80" t="s">
        <v>3747</v>
      </c>
      <c r="J133" s="80" t="s">
        <v>3782</v>
      </c>
      <c r="K133" s="80" t="s">
        <v>685</v>
      </c>
      <c r="L133" s="80" t="s">
        <v>113</v>
      </c>
      <c r="M133" s="80" t="s">
        <v>3783</v>
      </c>
      <c r="N133" s="80" t="s">
        <v>118</v>
      </c>
      <c r="O133" s="80" t="s">
        <v>1507</v>
      </c>
      <c r="P133" s="80" t="s">
        <v>3318</v>
      </c>
      <c r="Q133" s="80">
        <v>25</v>
      </c>
      <c r="R133" s="80"/>
      <c r="S133" s="80" t="s">
        <v>1309</v>
      </c>
      <c r="T133" s="80" t="s">
        <v>1425</v>
      </c>
      <c r="U133" s="80" t="s">
        <v>118</v>
      </c>
      <c r="V133" s="80" t="s">
        <v>1522</v>
      </c>
      <c r="W133" s="80" t="s">
        <v>15</v>
      </c>
      <c r="X133" s="80" t="s">
        <v>118</v>
      </c>
      <c r="Y133" s="80" t="s">
        <v>1522</v>
      </c>
      <c r="Z133" s="80" t="s">
        <v>685</v>
      </c>
      <c r="AA133" s="80" t="s">
        <v>44</v>
      </c>
      <c r="AB133" s="80" t="s">
        <v>1309</v>
      </c>
      <c r="AC133" s="80" t="s">
        <v>1309</v>
      </c>
      <c r="AD133" s="80" t="s">
        <v>1944</v>
      </c>
      <c r="AE133" s="80" t="s">
        <v>1309</v>
      </c>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row>
    <row r="134" spans="1:63" ht="14.25" x14ac:dyDescent="0.2">
      <c r="A134" s="79" t="s">
        <v>3333</v>
      </c>
      <c r="B134" s="80">
        <v>109</v>
      </c>
      <c r="C134" s="85">
        <v>996</v>
      </c>
      <c r="D134" s="80" t="s">
        <v>45</v>
      </c>
      <c r="E134" s="80" t="s">
        <v>1020</v>
      </c>
      <c r="F134" s="80" t="s">
        <v>2298</v>
      </c>
      <c r="G134" s="80">
        <v>30</v>
      </c>
      <c r="H134" s="80"/>
      <c r="I134" s="80" t="s">
        <v>90</v>
      </c>
      <c r="J134" s="80" t="s">
        <v>1425</v>
      </c>
      <c r="K134" s="80" t="s">
        <v>45</v>
      </c>
      <c r="L134" s="80" t="s">
        <v>50</v>
      </c>
      <c r="M134" s="80" t="s">
        <v>90</v>
      </c>
      <c r="N134" s="80" t="s">
        <v>328</v>
      </c>
      <c r="O134" s="80" t="s">
        <v>434</v>
      </c>
      <c r="P134" s="80" t="s">
        <v>3318</v>
      </c>
      <c r="Q134" s="80">
        <v>24</v>
      </c>
      <c r="R134" s="80"/>
      <c r="S134" s="80" t="s">
        <v>1309</v>
      </c>
      <c r="T134" s="80" t="s">
        <v>1425</v>
      </c>
      <c r="U134" s="80" t="s">
        <v>328</v>
      </c>
      <c r="V134" s="80" t="s">
        <v>50</v>
      </c>
      <c r="W134" s="80" t="s">
        <v>350</v>
      </c>
      <c r="X134" s="80" t="s">
        <v>328</v>
      </c>
      <c r="Y134" s="80" t="s">
        <v>324</v>
      </c>
      <c r="Z134" s="80" t="s">
        <v>3784</v>
      </c>
      <c r="AA134" s="80" t="s">
        <v>3785</v>
      </c>
      <c r="AB134" s="80" t="s">
        <v>1309</v>
      </c>
      <c r="AC134" s="80" t="s">
        <v>1309</v>
      </c>
      <c r="AD134" s="80" t="s">
        <v>1944</v>
      </c>
      <c r="AE134" s="80" t="s">
        <v>1309</v>
      </c>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row>
    <row r="135" spans="1:63" ht="14.25" x14ac:dyDescent="0.2">
      <c r="A135" s="79" t="s">
        <v>3333</v>
      </c>
      <c r="B135" s="80">
        <v>110</v>
      </c>
      <c r="C135" s="85">
        <v>1613</v>
      </c>
      <c r="D135" s="80" t="s">
        <v>53</v>
      </c>
      <c r="E135" s="80" t="s">
        <v>3786</v>
      </c>
      <c r="F135" s="80" t="s">
        <v>2298</v>
      </c>
      <c r="G135" s="80">
        <v>26</v>
      </c>
      <c r="H135" s="80"/>
      <c r="I135" s="80" t="s">
        <v>13</v>
      </c>
      <c r="J135" s="80" t="s">
        <v>3787</v>
      </c>
      <c r="K135" s="80" t="s">
        <v>53</v>
      </c>
      <c r="L135" s="80" t="s">
        <v>71</v>
      </c>
      <c r="M135" s="80" t="s">
        <v>90</v>
      </c>
      <c r="N135" s="80" t="s">
        <v>277</v>
      </c>
      <c r="O135" s="80" t="s">
        <v>3788</v>
      </c>
      <c r="P135" s="80" t="s">
        <v>3318</v>
      </c>
      <c r="Q135" s="80">
        <v>29</v>
      </c>
      <c r="R135" s="80"/>
      <c r="S135" s="80" t="s">
        <v>1309</v>
      </c>
      <c r="T135" s="80" t="s">
        <v>1425</v>
      </c>
      <c r="U135" s="80" t="s">
        <v>277</v>
      </c>
      <c r="V135" s="80" t="s">
        <v>44</v>
      </c>
      <c r="W135" s="80" t="s">
        <v>90</v>
      </c>
      <c r="X135" s="80" t="s">
        <v>277</v>
      </c>
      <c r="Y135" s="80" t="s">
        <v>3789</v>
      </c>
      <c r="Z135" s="80" t="s">
        <v>277</v>
      </c>
      <c r="AA135" s="80" t="s">
        <v>503</v>
      </c>
      <c r="AB135" s="80" t="s">
        <v>1309</v>
      </c>
      <c r="AC135" s="80" t="s">
        <v>1309</v>
      </c>
      <c r="AD135" s="80" t="s">
        <v>1944</v>
      </c>
      <c r="AE135" s="80" t="s">
        <v>1309</v>
      </c>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row>
    <row r="136" spans="1:63" ht="14.25" x14ac:dyDescent="0.2">
      <c r="A136" s="79" t="s">
        <v>3333</v>
      </c>
      <c r="B136" s="80">
        <v>111</v>
      </c>
      <c r="C136" s="85">
        <v>2347</v>
      </c>
      <c r="D136" s="80" t="s">
        <v>3790</v>
      </c>
      <c r="E136" s="80" t="s">
        <v>406</v>
      </c>
      <c r="F136" s="80" t="s">
        <v>2298</v>
      </c>
      <c r="G136" s="80">
        <v>26</v>
      </c>
      <c r="H136" s="80"/>
      <c r="I136" s="80" t="s">
        <v>1011</v>
      </c>
      <c r="J136" s="80" t="s">
        <v>3791</v>
      </c>
      <c r="K136" s="80" t="s">
        <v>3790</v>
      </c>
      <c r="L136" s="80" t="s">
        <v>192</v>
      </c>
      <c r="M136" s="80" t="s">
        <v>1011</v>
      </c>
      <c r="N136" s="80" t="s">
        <v>118</v>
      </c>
      <c r="O136" s="80" t="s">
        <v>109</v>
      </c>
      <c r="P136" s="80" t="s">
        <v>3318</v>
      </c>
      <c r="Q136" s="80">
        <v>25</v>
      </c>
      <c r="R136" s="80"/>
      <c r="S136" s="80" t="s">
        <v>1309</v>
      </c>
      <c r="T136" s="80" t="s">
        <v>1425</v>
      </c>
      <c r="U136" s="80" t="s">
        <v>118</v>
      </c>
      <c r="V136" s="80" t="s">
        <v>1522</v>
      </c>
      <c r="W136" s="80" t="s">
        <v>15</v>
      </c>
      <c r="X136" s="80" t="s">
        <v>118</v>
      </c>
      <c r="Y136" s="80" t="s">
        <v>1522</v>
      </c>
      <c r="Z136" s="80" t="s">
        <v>3790</v>
      </c>
      <c r="AA136" s="80" t="s">
        <v>439</v>
      </c>
      <c r="AB136" s="80" t="s">
        <v>1309</v>
      </c>
      <c r="AC136" s="80" t="s">
        <v>1309</v>
      </c>
      <c r="AD136" s="80" t="s">
        <v>1944</v>
      </c>
      <c r="AE136" s="80" t="s">
        <v>1309</v>
      </c>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row>
    <row r="137" spans="1:63" ht="14.25" x14ac:dyDescent="0.2">
      <c r="A137" s="79" t="s">
        <v>3333</v>
      </c>
      <c r="B137" s="80">
        <v>112</v>
      </c>
      <c r="C137" s="85">
        <v>2492</v>
      </c>
      <c r="D137" s="80" t="s">
        <v>66</v>
      </c>
      <c r="E137" s="80" t="s">
        <v>55</v>
      </c>
      <c r="F137" s="80" t="s">
        <v>2298</v>
      </c>
      <c r="G137" s="80">
        <v>31</v>
      </c>
      <c r="H137" s="80"/>
      <c r="I137" s="80" t="s">
        <v>1555</v>
      </c>
      <c r="J137" s="80" t="s">
        <v>1425</v>
      </c>
      <c r="K137" s="80" t="s">
        <v>66</v>
      </c>
      <c r="L137" s="80" t="s">
        <v>3737</v>
      </c>
      <c r="M137" s="80" t="s">
        <v>1555</v>
      </c>
      <c r="N137" s="80" t="s">
        <v>97</v>
      </c>
      <c r="O137" s="80" t="s">
        <v>463</v>
      </c>
      <c r="P137" s="80" t="s">
        <v>427</v>
      </c>
      <c r="Q137" s="80">
        <v>36</v>
      </c>
      <c r="R137" s="80"/>
      <c r="S137" s="80" t="s">
        <v>1309</v>
      </c>
      <c r="T137" s="80" t="s">
        <v>1425</v>
      </c>
      <c r="U137" s="80" t="s">
        <v>122</v>
      </c>
      <c r="V137" s="80" t="s">
        <v>71</v>
      </c>
      <c r="W137" s="80" t="s">
        <v>2848</v>
      </c>
      <c r="X137" s="80" t="s">
        <v>66</v>
      </c>
      <c r="Y137" s="80" t="s">
        <v>65</v>
      </c>
      <c r="Z137" s="80" t="s">
        <v>66</v>
      </c>
      <c r="AA137" s="80" t="s">
        <v>57</v>
      </c>
      <c r="AB137" s="80" t="s">
        <v>1309</v>
      </c>
      <c r="AC137" s="80" t="s">
        <v>1309</v>
      </c>
      <c r="AD137" s="80" t="s">
        <v>1944</v>
      </c>
      <c r="AE137" s="80" t="s">
        <v>1309</v>
      </c>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row>
    <row r="138" spans="1:63" ht="14.25" x14ac:dyDescent="0.2">
      <c r="A138" s="79" t="s">
        <v>3333</v>
      </c>
      <c r="B138" s="80">
        <v>113</v>
      </c>
      <c r="C138" s="85">
        <v>2770</v>
      </c>
      <c r="D138" s="80" t="s">
        <v>3792</v>
      </c>
      <c r="E138" s="80" t="s">
        <v>3793</v>
      </c>
      <c r="F138" s="80" t="s">
        <v>2298</v>
      </c>
      <c r="G138" s="80">
        <v>26</v>
      </c>
      <c r="H138" s="80"/>
      <c r="I138" s="80" t="s">
        <v>3794</v>
      </c>
      <c r="J138" s="80" t="s">
        <v>3795</v>
      </c>
      <c r="K138" s="80" t="s">
        <v>3792</v>
      </c>
      <c r="L138" s="80" t="s">
        <v>60</v>
      </c>
      <c r="M138" s="80" t="s">
        <v>90</v>
      </c>
      <c r="N138" s="80" t="s">
        <v>81</v>
      </c>
      <c r="O138" s="80" t="s">
        <v>3796</v>
      </c>
      <c r="P138" s="80" t="s">
        <v>3318</v>
      </c>
      <c r="Q138" s="80">
        <v>24</v>
      </c>
      <c r="R138" s="80"/>
      <c r="S138" s="80" t="s">
        <v>1309</v>
      </c>
      <c r="T138" s="80" t="s">
        <v>1425</v>
      </c>
      <c r="U138" s="80" t="s">
        <v>81</v>
      </c>
      <c r="V138" s="80" t="s">
        <v>44</v>
      </c>
      <c r="W138" s="80" t="s">
        <v>15</v>
      </c>
      <c r="X138" s="80" t="s">
        <v>81</v>
      </c>
      <c r="Y138" s="80" t="s">
        <v>44</v>
      </c>
      <c r="Z138" s="80" t="s">
        <v>81</v>
      </c>
      <c r="AA138" s="80" t="s">
        <v>1545</v>
      </c>
      <c r="AB138" s="80" t="s">
        <v>1309</v>
      </c>
      <c r="AC138" s="80" t="s">
        <v>1309</v>
      </c>
      <c r="AD138" s="80" t="s">
        <v>3797</v>
      </c>
      <c r="AE138" s="80" t="s">
        <v>1309</v>
      </c>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row>
    <row r="139" spans="1:63" ht="14.25" x14ac:dyDescent="0.2">
      <c r="A139" s="79" t="s">
        <v>3333</v>
      </c>
      <c r="B139" s="80">
        <v>114</v>
      </c>
      <c r="C139" s="85">
        <v>2826</v>
      </c>
      <c r="D139" s="80" t="s">
        <v>3798</v>
      </c>
      <c r="E139" s="80" t="s">
        <v>2420</v>
      </c>
      <c r="F139" s="80" t="s">
        <v>2298</v>
      </c>
      <c r="G139" s="80">
        <v>29</v>
      </c>
      <c r="H139" s="80"/>
      <c r="I139" s="80" t="s">
        <v>134</v>
      </c>
      <c r="J139" s="80" t="s">
        <v>3799</v>
      </c>
      <c r="K139" s="80" t="s">
        <v>3798</v>
      </c>
      <c r="L139" s="80" t="s">
        <v>2420</v>
      </c>
      <c r="M139" s="80" t="s">
        <v>3800</v>
      </c>
      <c r="N139" s="80" t="s">
        <v>156</v>
      </c>
      <c r="O139" s="80" t="s">
        <v>3801</v>
      </c>
      <c r="P139" s="80" t="s">
        <v>3318</v>
      </c>
      <c r="Q139" s="80">
        <v>30</v>
      </c>
      <c r="R139" s="80"/>
      <c r="S139" s="80" t="s">
        <v>1309</v>
      </c>
      <c r="T139" s="80" t="s">
        <v>1425</v>
      </c>
      <c r="U139" s="80" t="s">
        <v>156</v>
      </c>
      <c r="V139" s="80" t="s">
        <v>2308</v>
      </c>
      <c r="W139" s="80" t="s">
        <v>3802</v>
      </c>
      <c r="X139" s="80" t="s">
        <v>156</v>
      </c>
      <c r="Y139" s="80" t="s">
        <v>457</v>
      </c>
      <c r="Z139" s="80" t="s">
        <v>3803</v>
      </c>
      <c r="AA139" s="80" t="s">
        <v>77</v>
      </c>
      <c r="AB139" s="80" t="s">
        <v>3798</v>
      </c>
      <c r="AC139" s="80" t="s">
        <v>3804</v>
      </c>
      <c r="AD139" s="80" t="s">
        <v>1944</v>
      </c>
      <c r="AE139" s="80" t="s">
        <v>1309</v>
      </c>
      <c r="AF139" s="80"/>
      <c r="AG139" s="80"/>
      <c r="AH139" s="80"/>
    </row>
    <row r="140" spans="1:63" ht="14.25" x14ac:dyDescent="0.2">
      <c r="A140" s="79" t="s">
        <v>3333</v>
      </c>
      <c r="B140" s="80">
        <v>115</v>
      </c>
      <c r="C140" s="85">
        <v>2833</v>
      </c>
      <c r="D140" s="80" t="s">
        <v>1079</v>
      </c>
      <c r="E140" s="80" t="s">
        <v>3805</v>
      </c>
      <c r="F140" s="80" t="s">
        <v>2298</v>
      </c>
      <c r="G140" s="80">
        <v>23</v>
      </c>
      <c r="H140" s="80"/>
      <c r="I140" s="80" t="s">
        <v>90</v>
      </c>
      <c r="J140" s="80" t="s">
        <v>1425</v>
      </c>
      <c r="K140" s="80" t="s">
        <v>1079</v>
      </c>
      <c r="L140" s="80" t="s">
        <v>989</v>
      </c>
      <c r="M140" s="80" t="s">
        <v>3806</v>
      </c>
      <c r="N140" s="80" t="s">
        <v>2287</v>
      </c>
      <c r="O140" s="80" t="s">
        <v>864</v>
      </c>
      <c r="P140" s="80" t="s">
        <v>3318</v>
      </c>
      <c r="Q140" s="80">
        <v>22</v>
      </c>
      <c r="R140" s="80"/>
      <c r="S140" s="80" t="s">
        <v>1309</v>
      </c>
      <c r="T140" s="80" t="s">
        <v>1425</v>
      </c>
      <c r="U140" s="80" t="s">
        <v>2287</v>
      </c>
      <c r="V140" s="80" t="s">
        <v>192</v>
      </c>
      <c r="W140" s="80" t="s">
        <v>3806</v>
      </c>
      <c r="X140" s="80" t="s">
        <v>3807</v>
      </c>
      <c r="Y140" s="80" t="s">
        <v>192</v>
      </c>
      <c r="Z140" s="80" t="s">
        <v>2287</v>
      </c>
      <c r="AA140" s="80" t="s">
        <v>3808</v>
      </c>
      <c r="AB140" s="80" t="s">
        <v>2287</v>
      </c>
      <c r="AC140" s="80" t="s">
        <v>3809</v>
      </c>
      <c r="AD140" s="80" t="s">
        <v>1944</v>
      </c>
      <c r="AE140" s="80" t="s">
        <v>1309</v>
      </c>
      <c r="AF140" s="80"/>
      <c r="AG140" s="80"/>
      <c r="AH140" s="80"/>
    </row>
    <row r="141" spans="1:63" ht="14.25" x14ac:dyDescent="0.2">
      <c r="A141" s="79" t="s">
        <v>3333</v>
      </c>
      <c r="B141" s="80">
        <v>116</v>
      </c>
      <c r="C141" s="85">
        <v>2931</v>
      </c>
      <c r="D141" s="80" t="s">
        <v>3810</v>
      </c>
      <c r="E141" s="80" t="s">
        <v>3811</v>
      </c>
      <c r="F141" s="80" t="s">
        <v>2298</v>
      </c>
      <c r="G141" s="80">
        <v>29</v>
      </c>
      <c r="H141" s="80"/>
      <c r="I141" s="80" t="s">
        <v>126</v>
      </c>
      <c r="J141" s="80" t="s">
        <v>2253</v>
      </c>
      <c r="K141" s="80" t="s">
        <v>3810</v>
      </c>
      <c r="L141" s="80" t="s">
        <v>385</v>
      </c>
      <c r="M141" s="80" t="s">
        <v>3812</v>
      </c>
      <c r="N141" s="80" t="s">
        <v>1630</v>
      </c>
      <c r="O141" s="80" t="s">
        <v>3813</v>
      </c>
      <c r="P141" s="80" t="s">
        <v>3318</v>
      </c>
      <c r="Q141" s="80">
        <v>25</v>
      </c>
      <c r="R141" s="80"/>
      <c r="S141" s="80" t="s">
        <v>1309</v>
      </c>
      <c r="T141" s="80" t="s">
        <v>1425</v>
      </c>
      <c r="U141" s="80" t="s">
        <v>1630</v>
      </c>
      <c r="V141" s="80" t="s">
        <v>44</v>
      </c>
      <c r="W141" s="80" t="s">
        <v>90</v>
      </c>
      <c r="X141" s="80" t="s">
        <v>3810</v>
      </c>
      <c r="Y141" s="80" t="s">
        <v>3814</v>
      </c>
      <c r="Z141" s="80" t="s">
        <v>1630</v>
      </c>
      <c r="AA141" s="80" t="s">
        <v>3815</v>
      </c>
      <c r="AB141" s="80" t="s">
        <v>1309</v>
      </c>
      <c r="AC141" s="80" t="s">
        <v>1309</v>
      </c>
      <c r="AD141" s="80" t="s">
        <v>1944</v>
      </c>
      <c r="AE141" s="80" t="s">
        <v>1309</v>
      </c>
      <c r="AF141" s="80"/>
      <c r="AG141" s="80"/>
      <c r="AH141" s="80"/>
    </row>
    <row r="142" spans="1:63" ht="14.25" x14ac:dyDescent="0.2">
      <c r="A142" s="79" t="s">
        <v>3333</v>
      </c>
      <c r="B142" s="80">
        <v>117</v>
      </c>
      <c r="C142" s="85">
        <v>2980</v>
      </c>
      <c r="D142" s="80" t="s">
        <v>103</v>
      </c>
      <c r="E142" s="80" t="s">
        <v>553</v>
      </c>
      <c r="F142" s="80" t="s">
        <v>2298</v>
      </c>
      <c r="G142" s="80">
        <v>29</v>
      </c>
      <c r="H142" s="80"/>
      <c r="I142" s="80" t="s">
        <v>152</v>
      </c>
      <c r="J142" s="80" t="s">
        <v>2142</v>
      </c>
      <c r="K142" s="80" t="s">
        <v>103</v>
      </c>
      <c r="L142" s="80" t="s">
        <v>60</v>
      </c>
      <c r="M142" s="80" t="s">
        <v>134</v>
      </c>
      <c r="N142" s="80" t="s">
        <v>43</v>
      </c>
      <c r="O142" s="80" t="s">
        <v>338</v>
      </c>
      <c r="P142" s="80" t="s">
        <v>3318</v>
      </c>
      <c r="Q142" s="80">
        <v>25</v>
      </c>
      <c r="R142" s="80"/>
      <c r="S142" s="80" t="s">
        <v>1309</v>
      </c>
      <c r="T142" s="80" t="s">
        <v>1425</v>
      </c>
      <c r="U142" s="80" t="s">
        <v>43</v>
      </c>
      <c r="V142" s="80" t="s">
        <v>44</v>
      </c>
      <c r="W142" s="80" t="s">
        <v>18</v>
      </c>
      <c r="X142" s="80" t="s">
        <v>103</v>
      </c>
      <c r="Y142" s="80" t="s">
        <v>3816</v>
      </c>
      <c r="Z142" s="80" t="s">
        <v>43</v>
      </c>
      <c r="AA142" s="80" t="s">
        <v>324</v>
      </c>
      <c r="AB142" s="80" t="s">
        <v>43</v>
      </c>
      <c r="AC142" s="80" t="s">
        <v>390</v>
      </c>
      <c r="AD142" s="80" t="s">
        <v>1944</v>
      </c>
      <c r="AE142" s="80" t="s">
        <v>1309</v>
      </c>
      <c r="AF142" s="80"/>
      <c r="AG142" s="80"/>
      <c r="AH142" s="80"/>
    </row>
    <row r="143" spans="1:63" ht="14.25" x14ac:dyDescent="0.2">
      <c r="A143" s="79" t="s">
        <v>3333</v>
      </c>
      <c r="B143" s="80">
        <v>118</v>
      </c>
      <c r="C143" s="85">
        <v>3036</v>
      </c>
      <c r="D143" s="80" t="s">
        <v>3817</v>
      </c>
      <c r="E143" s="80" t="s">
        <v>385</v>
      </c>
      <c r="F143" s="80" t="s">
        <v>2298</v>
      </c>
      <c r="G143" s="80">
        <v>34</v>
      </c>
      <c r="H143" s="80"/>
      <c r="I143" s="80" t="s">
        <v>126</v>
      </c>
      <c r="J143" s="80" t="s">
        <v>2142</v>
      </c>
      <c r="K143" s="80" t="s">
        <v>3817</v>
      </c>
      <c r="L143" s="80" t="s">
        <v>98</v>
      </c>
      <c r="M143" s="80" t="s">
        <v>90</v>
      </c>
      <c r="N143" s="80" t="s">
        <v>43</v>
      </c>
      <c r="O143" s="80" t="s">
        <v>434</v>
      </c>
      <c r="P143" s="80" t="s">
        <v>3318</v>
      </c>
      <c r="Q143" s="80">
        <v>33</v>
      </c>
      <c r="R143" s="80"/>
      <c r="S143" s="80" t="s">
        <v>1309</v>
      </c>
      <c r="T143" s="80" t="s">
        <v>1425</v>
      </c>
      <c r="U143" s="80" t="s">
        <v>43</v>
      </c>
      <c r="V143" s="80" t="s">
        <v>71</v>
      </c>
      <c r="W143" s="80" t="s">
        <v>16</v>
      </c>
      <c r="X143" s="80" t="s">
        <v>43</v>
      </c>
      <c r="Y143" s="80" t="s">
        <v>60</v>
      </c>
      <c r="Z143" s="80" t="s">
        <v>156</v>
      </c>
      <c r="AA143" s="80" t="s">
        <v>1573</v>
      </c>
      <c r="AB143" s="80" t="s">
        <v>1032</v>
      </c>
      <c r="AC143" s="80" t="s">
        <v>3818</v>
      </c>
      <c r="AD143" s="80" t="s">
        <v>1944</v>
      </c>
      <c r="AE143" s="80" t="s">
        <v>1309</v>
      </c>
      <c r="AF143" s="80"/>
      <c r="AG143" s="80"/>
      <c r="AH143" s="80"/>
    </row>
    <row r="144" spans="1:63" ht="14.25" x14ac:dyDescent="0.2">
      <c r="A144" s="79" t="s">
        <v>3333</v>
      </c>
      <c r="B144" s="80">
        <v>119</v>
      </c>
      <c r="C144" s="85">
        <v>3134</v>
      </c>
      <c r="D144" s="80" t="s">
        <v>292</v>
      </c>
      <c r="E144" s="80" t="s">
        <v>1561</v>
      </c>
      <c r="F144" s="80" t="s">
        <v>2298</v>
      </c>
      <c r="G144" s="80">
        <v>26</v>
      </c>
      <c r="H144" s="80"/>
      <c r="I144" s="80" t="s">
        <v>90</v>
      </c>
      <c r="J144" s="80" t="s">
        <v>2248</v>
      </c>
      <c r="K144" s="80" t="s">
        <v>292</v>
      </c>
      <c r="L144" s="80" t="s">
        <v>101</v>
      </c>
      <c r="M144" s="80" t="s">
        <v>90</v>
      </c>
      <c r="N144" s="80" t="s">
        <v>68</v>
      </c>
      <c r="O144" s="80" t="s">
        <v>3819</v>
      </c>
      <c r="P144" s="80" t="s">
        <v>3318</v>
      </c>
      <c r="Q144" s="80">
        <v>20</v>
      </c>
      <c r="R144" s="80"/>
      <c r="S144" s="80" t="s">
        <v>1309</v>
      </c>
      <c r="T144" s="80" t="s">
        <v>1425</v>
      </c>
      <c r="U144" s="80" t="s">
        <v>68</v>
      </c>
      <c r="V144" s="80" t="s">
        <v>1583</v>
      </c>
      <c r="W144" s="80" t="s">
        <v>90</v>
      </c>
      <c r="X144" s="80" t="s">
        <v>3820</v>
      </c>
      <c r="Y144" s="80" t="s">
        <v>3821</v>
      </c>
      <c r="Z144" s="80" t="s">
        <v>3751</v>
      </c>
      <c r="AA144" s="80" t="s">
        <v>3822</v>
      </c>
      <c r="AB144" s="80" t="s">
        <v>1309</v>
      </c>
      <c r="AC144" s="80" t="s">
        <v>1309</v>
      </c>
      <c r="AD144" s="80" t="s">
        <v>3797</v>
      </c>
      <c r="AE144" s="80" t="s">
        <v>1309</v>
      </c>
      <c r="AF144" s="80"/>
      <c r="AG144" s="80"/>
      <c r="AH144" s="80"/>
    </row>
    <row r="145" spans="1:34" ht="14.25" x14ac:dyDescent="0.2">
      <c r="A145" s="79" t="s">
        <v>3333</v>
      </c>
      <c r="B145" s="80">
        <v>120</v>
      </c>
      <c r="C145" s="85">
        <v>3253</v>
      </c>
      <c r="D145" s="80" t="s">
        <v>81</v>
      </c>
      <c r="E145" s="80" t="s">
        <v>1981</v>
      </c>
      <c r="F145" s="80" t="s">
        <v>2298</v>
      </c>
      <c r="G145" s="80">
        <v>39</v>
      </c>
      <c r="H145" s="80"/>
      <c r="I145" s="80" t="s">
        <v>90</v>
      </c>
      <c r="J145" s="80" t="s">
        <v>1425</v>
      </c>
      <c r="K145" s="80" t="s">
        <v>81</v>
      </c>
      <c r="L145" s="80" t="s">
        <v>3823</v>
      </c>
      <c r="M145" s="80" t="s">
        <v>90</v>
      </c>
      <c r="N145" s="80" t="s">
        <v>3824</v>
      </c>
      <c r="O145" s="80" t="s">
        <v>439</v>
      </c>
      <c r="P145" s="80" t="s">
        <v>3318</v>
      </c>
      <c r="Q145" s="80">
        <v>29</v>
      </c>
      <c r="R145" s="80"/>
      <c r="S145" s="80" t="s">
        <v>1309</v>
      </c>
      <c r="T145" s="80" t="s">
        <v>2253</v>
      </c>
      <c r="U145" s="80" t="s">
        <v>666</v>
      </c>
      <c r="V145" s="80" t="s">
        <v>98</v>
      </c>
      <c r="W145" s="80" t="s">
        <v>16</v>
      </c>
      <c r="X145" s="80" t="s">
        <v>963</v>
      </c>
      <c r="Y145" s="80" t="s">
        <v>3825</v>
      </c>
      <c r="Z145" s="80" t="s">
        <v>666</v>
      </c>
      <c r="AA145" s="80" t="s">
        <v>3826</v>
      </c>
      <c r="AB145" s="80" t="s">
        <v>1309</v>
      </c>
      <c r="AC145" s="80" t="s">
        <v>1309</v>
      </c>
      <c r="AD145" s="80" t="s">
        <v>1944</v>
      </c>
      <c r="AE145" s="80" t="s">
        <v>1309</v>
      </c>
      <c r="AF145" s="80"/>
      <c r="AG145" s="80"/>
      <c r="AH145" s="80"/>
    </row>
    <row r="146" spans="1:34" ht="14.25" x14ac:dyDescent="0.2">
      <c r="A146" s="79" t="s">
        <v>3333</v>
      </c>
      <c r="B146" s="80">
        <v>121</v>
      </c>
      <c r="C146" s="85">
        <v>3558</v>
      </c>
      <c r="D146" s="80" t="s">
        <v>3827</v>
      </c>
      <c r="E146" s="80" t="s">
        <v>474</v>
      </c>
      <c r="F146" s="80" t="s">
        <v>2298</v>
      </c>
      <c r="G146" s="80">
        <v>23</v>
      </c>
      <c r="H146" s="80"/>
      <c r="I146" s="80" t="s">
        <v>3604</v>
      </c>
      <c r="J146" s="80" t="s">
        <v>3828</v>
      </c>
      <c r="K146" s="80" t="s">
        <v>3827</v>
      </c>
      <c r="L146" s="80" t="s">
        <v>1583</v>
      </c>
      <c r="M146" s="80" t="s">
        <v>3829</v>
      </c>
      <c r="N146" s="80" t="s">
        <v>380</v>
      </c>
      <c r="O146" s="80" t="s">
        <v>3830</v>
      </c>
      <c r="P146" s="80" t="s">
        <v>3318</v>
      </c>
      <c r="Q146" s="80">
        <v>26</v>
      </c>
      <c r="R146" s="80"/>
      <c r="S146" s="80" t="s">
        <v>1309</v>
      </c>
      <c r="T146" s="80" t="s">
        <v>1425</v>
      </c>
      <c r="U146" s="80" t="s">
        <v>380</v>
      </c>
      <c r="V146" s="80" t="s">
        <v>2318</v>
      </c>
      <c r="W146" s="80" t="s">
        <v>90</v>
      </c>
      <c r="X146" s="80" t="s">
        <v>3827</v>
      </c>
      <c r="Y146" s="80" t="s">
        <v>1635</v>
      </c>
      <c r="Z146" s="80" t="s">
        <v>380</v>
      </c>
      <c r="AA146" s="80" t="s">
        <v>192</v>
      </c>
      <c r="AB146" s="80" t="s">
        <v>1309</v>
      </c>
      <c r="AC146" s="80" t="s">
        <v>1309</v>
      </c>
      <c r="AD146" s="80" t="s">
        <v>1944</v>
      </c>
      <c r="AE146" s="80" t="s">
        <v>1309</v>
      </c>
      <c r="AF146" s="80"/>
      <c r="AG146" s="80"/>
      <c r="AH146" s="80"/>
    </row>
    <row r="147" spans="1:34" ht="14.25" x14ac:dyDescent="0.2">
      <c r="A147" s="79" t="s">
        <v>3333</v>
      </c>
      <c r="B147" s="80">
        <v>122</v>
      </c>
      <c r="C147" s="85">
        <v>3714</v>
      </c>
      <c r="D147" s="80" t="s">
        <v>3831</v>
      </c>
      <c r="E147" s="80" t="s">
        <v>553</v>
      </c>
      <c r="F147" s="80" t="s">
        <v>2298</v>
      </c>
      <c r="G147" s="80">
        <v>25</v>
      </c>
      <c r="H147" s="80"/>
      <c r="I147" s="80" t="s">
        <v>3832</v>
      </c>
      <c r="J147" s="80" t="s">
        <v>3833</v>
      </c>
      <c r="K147" s="80" t="s">
        <v>3831</v>
      </c>
      <c r="L147" s="80" t="s">
        <v>3834</v>
      </c>
      <c r="M147" s="80" t="s">
        <v>3832</v>
      </c>
      <c r="N147" s="80" t="s">
        <v>156</v>
      </c>
      <c r="O147" s="80" t="s">
        <v>1571</v>
      </c>
      <c r="P147" s="80" t="s">
        <v>1309</v>
      </c>
      <c r="Q147" s="80"/>
      <c r="R147" s="80"/>
      <c r="S147" s="80" t="s">
        <v>1309</v>
      </c>
      <c r="T147" s="80" t="s">
        <v>1425</v>
      </c>
      <c r="U147" s="80" t="s">
        <v>156</v>
      </c>
      <c r="V147" s="80" t="s">
        <v>2308</v>
      </c>
      <c r="W147" s="80" t="s">
        <v>3802</v>
      </c>
      <c r="X147" s="80" t="s">
        <v>3835</v>
      </c>
      <c r="Y147" s="80" t="s">
        <v>1020</v>
      </c>
      <c r="Z147" s="80" t="s">
        <v>156</v>
      </c>
      <c r="AA147" s="80" t="s">
        <v>3934</v>
      </c>
      <c r="AB147" s="80" t="s">
        <v>156</v>
      </c>
      <c r="AC147" s="80" t="s">
        <v>468</v>
      </c>
      <c r="AD147" s="80" t="s">
        <v>1944</v>
      </c>
      <c r="AE147" s="80" t="s">
        <v>1309</v>
      </c>
      <c r="AF147" s="80"/>
      <c r="AG147" s="80"/>
      <c r="AH147" s="80"/>
    </row>
    <row r="148" spans="1:34" ht="14.25" x14ac:dyDescent="0.2">
      <c r="A148" s="79" t="s">
        <v>3333</v>
      </c>
      <c r="B148" s="80">
        <v>123</v>
      </c>
      <c r="C148" s="85">
        <v>4151</v>
      </c>
      <c r="D148" s="80" t="s">
        <v>270</v>
      </c>
      <c r="E148" s="80" t="s">
        <v>386</v>
      </c>
      <c r="F148" s="80" t="s">
        <v>2298</v>
      </c>
      <c r="G148" s="80">
        <v>22</v>
      </c>
      <c r="H148" s="80"/>
      <c r="I148" s="80" t="s">
        <v>90</v>
      </c>
      <c r="J148" s="80" t="s">
        <v>1425</v>
      </c>
      <c r="K148" s="80" t="s">
        <v>270</v>
      </c>
      <c r="L148" s="80" t="s">
        <v>101</v>
      </c>
      <c r="M148" s="80" t="s">
        <v>90</v>
      </c>
      <c r="N148" s="80" t="s">
        <v>3836</v>
      </c>
      <c r="O148" s="80" t="s">
        <v>635</v>
      </c>
      <c r="P148" s="80" t="s">
        <v>3318</v>
      </c>
      <c r="Q148" s="80">
        <v>21</v>
      </c>
      <c r="R148" s="80"/>
      <c r="S148" s="80" t="s">
        <v>1309</v>
      </c>
      <c r="T148" s="80" t="s">
        <v>1425</v>
      </c>
      <c r="U148" s="80" t="s">
        <v>3837</v>
      </c>
      <c r="V148" s="80" t="s">
        <v>2085</v>
      </c>
      <c r="W148" s="80" t="s">
        <v>90</v>
      </c>
      <c r="X148" s="80" t="s">
        <v>270</v>
      </c>
      <c r="Y148" s="80" t="s">
        <v>44</v>
      </c>
      <c r="Z148" s="80" t="s">
        <v>270</v>
      </c>
      <c r="AA148" s="80" t="s">
        <v>2446</v>
      </c>
      <c r="AB148" s="80" t="s">
        <v>1309</v>
      </c>
      <c r="AC148" s="80" t="s">
        <v>1309</v>
      </c>
      <c r="AD148" s="80" t="s">
        <v>1944</v>
      </c>
      <c r="AE148" s="80" t="s">
        <v>1309</v>
      </c>
      <c r="AF148" s="80"/>
      <c r="AG148" s="80"/>
      <c r="AH148" s="80"/>
    </row>
    <row r="149" spans="1:34" ht="14.25" x14ac:dyDescent="0.2">
      <c r="A149" s="79" t="s">
        <v>3333</v>
      </c>
      <c r="B149" s="80">
        <v>124</v>
      </c>
      <c r="C149" s="85">
        <v>4154</v>
      </c>
      <c r="D149" s="80" t="s">
        <v>1665</v>
      </c>
      <c r="E149" s="80" t="s">
        <v>324</v>
      </c>
      <c r="F149" s="80" t="s">
        <v>2298</v>
      </c>
      <c r="G149" s="80">
        <v>31</v>
      </c>
      <c r="H149" s="80"/>
      <c r="I149" s="80" t="s">
        <v>90</v>
      </c>
      <c r="J149" s="80" t="s">
        <v>3838</v>
      </c>
      <c r="K149" s="80" t="s">
        <v>1665</v>
      </c>
      <c r="L149" s="80" t="s">
        <v>50</v>
      </c>
      <c r="M149" s="80" t="s">
        <v>90</v>
      </c>
      <c r="N149" s="80" t="s">
        <v>85</v>
      </c>
      <c r="O149" s="80" t="s">
        <v>3839</v>
      </c>
      <c r="P149" s="80" t="s">
        <v>3318</v>
      </c>
      <c r="Q149" s="80">
        <v>22</v>
      </c>
      <c r="R149" s="80"/>
      <c r="S149" s="80" t="s">
        <v>1309</v>
      </c>
      <c r="T149" s="80" t="s">
        <v>1425</v>
      </c>
      <c r="U149" s="80" t="s">
        <v>85</v>
      </c>
      <c r="V149" s="80" t="s">
        <v>336</v>
      </c>
      <c r="W149" s="80" t="s">
        <v>15</v>
      </c>
      <c r="X149" s="80" t="s">
        <v>1665</v>
      </c>
      <c r="Y149" s="80" t="s">
        <v>262</v>
      </c>
      <c r="Z149" s="80" t="s">
        <v>85</v>
      </c>
      <c r="AA149" s="80" t="s">
        <v>2419</v>
      </c>
      <c r="AB149" s="80" t="s">
        <v>1309</v>
      </c>
      <c r="AC149" s="80" t="s">
        <v>1309</v>
      </c>
      <c r="AD149" s="80" t="s">
        <v>1944</v>
      </c>
      <c r="AE149" s="80" t="s">
        <v>1309</v>
      </c>
      <c r="AF149" s="80"/>
      <c r="AG149" s="80"/>
      <c r="AH149" s="80"/>
    </row>
    <row r="150" spans="1:34" ht="14.25" x14ac:dyDescent="0.2">
      <c r="A150" s="79" t="s">
        <v>3333</v>
      </c>
      <c r="B150" s="80">
        <v>125</v>
      </c>
      <c r="C150" s="85">
        <v>4540</v>
      </c>
      <c r="D150" s="80" t="s">
        <v>2109</v>
      </c>
      <c r="E150" s="80" t="s">
        <v>553</v>
      </c>
      <c r="F150" s="80" t="s">
        <v>2298</v>
      </c>
      <c r="G150" s="80">
        <v>30</v>
      </c>
      <c r="H150" s="80"/>
      <c r="I150" s="80" t="s">
        <v>3840</v>
      </c>
      <c r="J150" s="80" t="s">
        <v>1425</v>
      </c>
      <c r="K150" s="80" t="s">
        <v>2109</v>
      </c>
      <c r="L150" s="80" t="s">
        <v>192</v>
      </c>
      <c r="M150" s="80" t="s">
        <v>3806</v>
      </c>
      <c r="N150" s="80" t="s">
        <v>156</v>
      </c>
      <c r="O150" s="80" t="s">
        <v>3841</v>
      </c>
      <c r="P150" s="80" t="s">
        <v>3318</v>
      </c>
      <c r="Q150" s="80">
        <v>27</v>
      </c>
      <c r="R150" s="80"/>
      <c r="S150" s="80" t="s">
        <v>1309</v>
      </c>
      <c r="T150" s="80" t="s">
        <v>1425</v>
      </c>
      <c r="U150" s="80" t="s">
        <v>156</v>
      </c>
      <c r="V150" s="80" t="s">
        <v>2308</v>
      </c>
      <c r="W150" s="80" t="s">
        <v>91</v>
      </c>
      <c r="X150" s="80" t="s">
        <v>3835</v>
      </c>
      <c r="Y150" s="80" t="s">
        <v>1020</v>
      </c>
      <c r="Z150" s="80" t="s">
        <v>3835</v>
      </c>
      <c r="AA150" s="80" t="s">
        <v>3842</v>
      </c>
      <c r="AB150" s="80" t="s">
        <v>1309</v>
      </c>
      <c r="AC150" s="80" t="s">
        <v>1309</v>
      </c>
      <c r="AD150" s="80" t="s">
        <v>1944</v>
      </c>
      <c r="AE150" s="80" t="s">
        <v>1309</v>
      </c>
      <c r="AF150" s="80"/>
      <c r="AG150" s="80"/>
      <c r="AH150" s="80"/>
    </row>
    <row r="151" spans="1:34" ht="14.25" x14ac:dyDescent="0.2">
      <c r="A151" s="79" t="s">
        <v>3333</v>
      </c>
      <c r="B151" s="80">
        <v>126</v>
      </c>
      <c r="C151" s="85">
        <v>4665</v>
      </c>
      <c r="D151" s="80" t="s">
        <v>118</v>
      </c>
      <c r="E151" s="80" t="s">
        <v>44</v>
      </c>
      <c r="F151" s="80" t="s">
        <v>2298</v>
      </c>
      <c r="G151" s="80">
        <v>31</v>
      </c>
      <c r="H151" s="80"/>
      <c r="I151" s="80" t="s">
        <v>90</v>
      </c>
      <c r="J151" s="80" t="s">
        <v>3843</v>
      </c>
      <c r="K151" s="80" t="s">
        <v>118</v>
      </c>
      <c r="L151" s="80" t="s">
        <v>276</v>
      </c>
      <c r="M151" s="80" t="s">
        <v>18</v>
      </c>
      <c r="N151" s="80" t="s">
        <v>85</v>
      </c>
      <c r="O151" s="80" t="s">
        <v>2419</v>
      </c>
      <c r="P151" s="80" t="s">
        <v>3318</v>
      </c>
      <c r="Q151" s="80">
        <v>22</v>
      </c>
      <c r="R151" s="80"/>
      <c r="S151" s="80" t="s">
        <v>1309</v>
      </c>
      <c r="T151" s="80" t="s">
        <v>1425</v>
      </c>
      <c r="U151" s="80" t="s">
        <v>85</v>
      </c>
      <c r="V151" s="80" t="s">
        <v>336</v>
      </c>
      <c r="W151" s="80" t="s">
        <v>15</v>
      </c>
      <c r="X151" s="80" t="s">
        <v>85</v>
      </c>
      <c r="Y151" s="80" t="s">
        <v>336</v>
      </c>
      <c r="Z151" s="80" t="s">
        <v>85</v>
      </c>
      <c r="AA151" s="80" t="s">
        <v>468</v>
      </c>
      <c r="AB151" s="80" t="s">
        <v>1309</v>
      </c>
      <c r="AC151" s="80" t="s">
        <v>1309</v>
      </c>
      <c r="AD151" s="80" t="s">
        <v>1944</v>
      </c>
      <c r="AE151" s="80" t="s">
        <v>1309</v>
      </c>
      <c r="AF151" s="80"/>
      <c r="AG151" s="80"/>
      <c r="AH151" s="80"/>
    </row>
    <row r="152" spans="1:34" ht="14.25" x14ac:dyDescent="0.2">
      <c r="A152" s="79" t="s">
        <v>3333</v>
      </c>
      <c r="B152" s="80">
        <v>127</v>
      </c>
      <c r="C152" s="85">
        <v>4743</v>
      </c>
      <c r="D152" s="80" t="s">
        <v>270</v>
      </c>
      <c r="E152" s="80" t="s">
        <v>3844</v>
      </c>
      <c r="F152" s="80" t="s">
        <v>2298</v>
      </c>
      <c r="G152" s="80">
        <v>32</v>
      </c>
      <c r="H152" s="80"/>
      <c r="I152" s="80" t="s">
        <v>3845</v>
      </c>
      <c r="J152" s="80" t="s">
        <v>1958</v>
      </c>
      <c r="K152" s="80" t="s">
        <v>270</v>
      </c>
      <c r="L152" s="80" t="s">
        <v>167</v>
      </c>
      <c r="M152" s="80" t="s">
        <v>90</v>
      </c>
      <c r="N152" s="80" t="s">
        <v>97</v>
      </c>
      <c r="O152" s="80" t="s">
        <v>3846</v>
      </c>
      <c r="P152" s="80" t="s">
        <v>3318</v>
      </c>
      <c r="Q152" s="80">
        <v>31</v>
      </c>
      <c r="R152" s="80"/>
      <c r="S152" s="80" t="s">
        <v>1309</v>
      </c>
      <c r="T152" s="80" t="s">
        <v>1425</v>
      </c>
      <c r="U152" s="80" t="s">
        <v>97</v>
      </c>
      <c r="V152" s="80" t="s">
        <v>326</v>
      </c>
      <c r="W152" s="80" t="s">
        <v>3806</v>
      </c>
      <c r="X152" s="80" t="s">
        <v>97</v>
      </c>
      <c r="Y152" s="80" t="s">
        <v>3847</v>
      </c>
      <c r="Z152" s="80" t="s">
        <v>3848</v>
      </c>
      <c r="AA152" s="80" t="s">
        <v>1433</v>
      </c>
      <c r="AB152" s="80" t="s">
        <v>1309</v>
      </c>
      <c r="AC152" s="80" t="s">
        <v>1309</v>
      </c>
      <c r="AD152" s="80" t="s">
        <v>1944</v>
      </c>
      <c r="AE152" s="80" t="s">
        <v>1309</v>
      </c>
      <c r="AF152" s="80"/>
      <c r="AG152" s="80"/>
      <c r="AH152" s="80"/>
    </row>
    <row r="153" spans="1:34" ht="14.25" x14ac:dyDescent="0.2">
      <c r="A153" s="79" t="s">
        <v>3333</v>
      </c>
      <c r="B153" s="80">
        <v>128</v>
      </c>
      <c r="C153" s="85">
        <v>4807</v>
      </c>
      <c r="D153" s="80" t="s">
        <v>634</v>
      </c>
      <c r="E153" s="80" t="s">
        <v>3776</v>
      </c>
      <c r="F153" s="80" t="s">
        <v>2298</v>
      </c>
      <c r="G153" s="80">
        <v>28</v>
      </c>
      <c r="H153" s="80"/>
      <c r="I153" s="80" t="s">
        <v>90</v>
      </c>
      <c r="J153" s="80" t="s">
        <v>2253</v>
      </c>
      <c r="K153" s="80" t="s">
        <v>634</v>
      </c>
      <c r="L153" s="80" t="s">
        <v>50</v>
      </c>
      <c r="M153" s="80" t="s">
        <v>3611</v>
      </c>
      <c r="N153" s="80" t="s">
        <v>277</v>
      </c>
      <c r="O153" s="80" t="s">
        <v>514</v>
      </c>
      <c r="P153" s="80" t="s">
        <v>3318</v>
      </c>
      <c r="Q153" s="80">
        <v>22</v>
      </c>
      <c r="R153" s="80"/>
      <c r="S153" s="80" t="s">
        <v>1309</v>
      </c>
      <c r="T153" s="80" t="s">
        <v>1425</v>
      </c>
      <c r="U153" s="80" t="s">
        <v>277</v>
      </c>
      <c r="V153" s="80" t="s">
        <v>44</v>
      </c>
      <c r="W153" s="80" t="s">
        <v>90</v>
      </c>
      <c r="X153" s="80" t="s">
        <v>277</v>
      </c>
      <c r="Y153" s="80" t="s">
        <v>456</v>
      </c>
      <c r="Z153" s="80" t="s">
        <v>634</v>
      </c>
      <c r="AA153" s="80" t="s">
        <v>434</v>
      </c>
      <c r="AB153" s="80" t="s">
        <v>1309</v>
      </c>
      <c r="AC153" s="80" t="s">
        <v>1309</v>
      </c>
      <c r="AD153" s="80" t="s">
        <v>1944</v>
      </c>
      <c r="AE153" s="80" t="s">
        <v>1309</v>
      </c>
      <c r="AF153" s="80"/>
      <c r="AG153" s="80"/>
      <c r="AH153" s="80"/>
    </row>
    <row r="154" spans="1:34" ht="14.25" x14ac:dyDescent="0.2">
      <c r="A154" s="79" t="s">
        <v>3333</v>
      </c>
      <c r="B154" s="80">
        <v>129</v>
      </c>
      <c r="C154" s="85">
        <v>5142</v>
      </c>
      <c r="D154" s="80" t="s">
        <v>3849</v>
      </c>
      <c r="E154" s="80" t="s">
        <v>3850</v>
      </c>
      <c r="F154" s="80" t="s">
        <v>2298</v>
      </c>
      <c r="G154" s="80">
        <v>26</v>
      </c>
      <c r="H154" s="80"/>
      <c r="I154" s="80" t="s">
        <v>3851</v>
      </c>
      <c r="J154" s="80" t="s">
        <v>3852</v>
      </c>
      <c r="K154" s="80" t="s">
        <v>3853</v>
      </c>
      <c r="L154" s="80" t="s">
        <v>55</v>
      </c>
      <c r="M154" s="80" t="s">
        <v>3854</v>
      </c>
      <c r="N154" s="80" t="s">
        <v>43</v>
      </c>
      <c r="O154" s="80" t="s">
        <v>109</v>
      </c>
      <c r="P154" s="80" t="s">
        <v>3318</v>
      </c>
      <c r="Q154" s="80">
        <v>30</v>
      </c>
      <c r="R154" s="80"/>
      <c r="S154" s="80" t="s">
        <v>1309</v>
      </c>
      <c r="T154" s="80" t="s">
        <v>1425</v>
      </c>
      <c r="U154" s="80" t="s">
        <v>43</v>
      </c>
      <c r="V154" s="80" t="s">
        <v>44</v>
      </c>
      <c r="W154" s="80" t="s">
        <v>18</v>
      </c>
      <c r="X154" s="80" t="s">
        <v>43</v>
      </c>
      <c r="Y154" s="80" t="s">
        <v>324</v>
      </c>
      <c r="Z154" s="80" t="s">
        <v>103</v>
      </c>
      <c r="AA154" s="80" t="s">
        <v>60</v>
      </c>
      <c r="AB154" s="80" t="s">
        <v>1309</v>
      </c>
      <c r="AC154" s="80" t="s">
        <v>1309</v>
      </c>
      <c r="AD154" s="80" t="s">
        <v>1944</v>
      </c>
      <c r="AE154" s="80" t="s">
        <v>1309</v>
      </c>
      <c r="AF154" s="80"/>
      <c r="AG154" s="80"/>
      <c r="AH154" s="80"/>
    </row>
    <row r="155" spans="1:34" ht="14.25" x14ac:dyDescent="0.2">
      <c r="A155" s="79" t="s">
        <v>3333</v>
      </c>
      <c r="B155" s="80">
        <v>130</v>
      </c>
      <c r="C155" s="85">
        <v>5156</v>
      </c>
      <c r="D155" s="80" t="s">
        <v>3855</v>
      </c>
      <c r="E155" s="80" t="s">
        <v>3856</v>
      </c>
      <c r="F155" s="80" t="s">
        <v>2298</v>
      </c>
      <c r="G155" s="80">
        <v>27</v>
      </c>
      <c r="H155" s="80"/>
      <c r="I155" s="80" t="s">
        <v>3747</v>
      </c>
      <c r="J155" s="80" t="s">
        <v>3857</v>
      </c>
      <c r="K155" s="80" t="s">
        <v>3855</v>
      </c>
      <c r="L155" s="80" t="s">
        <v>553</v>
      </c>
      <c r="M155" s="80" t="s">
        <v>3747</v>
      </c>
      <c r="N155" s="80" t="s">
        <v>100</v>
      </c>
      <c r="O155" s="80" t="s">
        <v>1545</v>
      </c>
      <c r="P155" s="80" t="s">
        <v>3318</v>
      </c>
      <c r="Q155" s="80">
        <v>31</v>
      </c>
      <c r="R155" s="80"/>
      <c r="S155" s="80" t="s">
        <v>1309</v>
      </c>
      <c r="T155" s="80" t="s">
        <v>1425</v>
      </c>
      <c r="U155" s="80" t="s">
        <v>100</v>
      </c>
      <c r="V155" s="80" t="s">
        <v>262</v>
      </c>
      <c r="W155" s="80" t="s">
        <v>3858</v>
      </c>
      <c r="X155" s="80" t="s">
        <v>100</v>
      </c>
      <c r="Y155" s="80" t="s">
        <v>208</v>
      </c>
      <c r="Z155" s="80" t="s">
        <v>100</v>
      </c>
      <c r="AA155" s="80" t="s">
        <v>399</v>
      </c>
      <c r="AB155" s="80" t="s">
        <v>3855</v>
      </c>
      <c r="AC155" s="80" t="s">
        <v>3933</v>
      </c>
      <c r="AD155" s="80" t="s">
        <v>1944</v>
      </c>
      <c r="AE155" s="80" t="s">
        <v>1309</v>
      </c>
      <c r="AF155" s="80"/>
      <c r="AG155" s="80"/>
      <c r="AH155" s="80"/>
    </row>
    <row r="156" spans="1:34" ht="14.25" x14ac:dyDescent="0.2">
      <c r="A156" s="79" t="s">
        <v>3333</v>
      </c>
      <c r="B156" s="80">
        <v>131</v>
      </c>
      <c r="C156" s="85">
        <v>5218</v>
      </c>
      <c r="D156" s="80" t="s">
        <v>3554</v>
      </c>
      <c r="E156" s="80" t="s">
        <v>3746</v>
      </c>
      <c r="F156" s="80" t="s">
        <v>2298</v>
      </c>
      <c r="G156" s="80">
        <v>29</v>
      </c>
      <c r="H156" s="80"/>
      <c r="I156" s="80" t="s">
        <v>3859</v>
      </c>
      <c r="J156" s="80" t="s">
        <v>3860</v>
      </c>
      <c r="K156" s="80" t="s">
        <v>3554</v>
      </c>
      <c r="L156" s="80" t="s">
        <v>3861</v>
      </c>
      <c r="M156" s="80" t="s">
        <v>15</v>
      </c>
      <c r="N156" s="80" t="s">
        <v>81</v>
      </c>
      <c r="O156" s="80" t="s">
        <v>1545</v>
      </c>
      <c r="P156" s="80" t="s">
        <v>3318</v>
      </c>
      <c r="Q156" s="80">
        <v>27</v>
      </c>
      <c r="R156" s="80"/>
      <c r="S156" s="80" t="s">
        <v>1309</v>
      </c>
      <c r="T156" s="80" t="s">
        <v>1425</v>
      </c>
      <c r="U156" s="80" t="s">
        <v>81</v>
      </c>
      <c r="V156" s="80" t="s">
        <v>44</v>
      </c>
      <c r="W156" s="80" t="s">
        <v>15</v>
      </c>
      <c r="X156" s="80" t="s">
        <v>3554</v>
      </c>
      <c r="Y156" s="80" t="s">
        <v>3862</v>
      </c>
      <c r="Z156" s="80" t="s">
        <v>3863</v>
      </c>
      <c r="AA156" s="80" t="s">
        <v>3864</v>
      </c>
      <c r="AB156" s="80" t="s">
        <v>1309</v>
      </c>
      <c r="AC156" s="80" t="s">
        <v>1309</v>
      </c>
      <c r="AD156" s="80" t="s">
        <v>1944</v>
      </c>
      <c r="AE156" s="80" t="s">
        <v>1309</v>
      </c>
      <c r="AF156" s="80"/>
      <c r="AG156" s="80"/>
      <c r="AH156" s="80"/>
    </row>
    <row r="157" spans="1:34" ht="14.25" x14ac:dyDescent="0.2">
      <c r="A157" s="79" t="s">
        <v>3333</v>
      </c>
      <c r="B157" s="80">
        <v>132</v>
      </c>
      <c r="C157" s="85">
        <v>5262</v>
      </c>
      <c r="D157" s="80" t="s">
        <v>1280</v>
      </c>
      <c r="E157" s="80" t="s">
        <v>2420</v>
      </c>
      <c r="F157" s="80" t="s">
        <v>2298</v>
      </c>
      <c r="G157" s="80">
        <v>27</v>
      </c>
      <c r="H157" s="80"/>
      <c r="I157" s="80" t="s">
        <v>18</v>
      </c>
      <c r="J157" s="80" t="s">
        <v>2142</v>
      </c>
      <c r="K157" s="80" t="s">
        <v>1280</v>
      </c>
      <c r="L157" s="80" t="s">
        <v>44</v>
      </c>
      <c r="M157" s="80" t="s">
        <v>18</v>
      </c>
      <c r="N157" s="80" t="s">
        <v>85</v>
      </c>
      <c r="O157" s="80" t="s">
        <v>3865</v>
      </c>
      <c r="P157" s="80" t="s">
        <v>3318</v>
      </c>
      <c r="Q157" s="80">
        <v>26</v>
      </c>
      <c r="R157" s="80"/>
      <c r="S157" s="80" t="s">
        <v>1309</v>
      </c>
      <c r="T157" s="80" t="s">
        <v>1425</v>
      </c>
      <c r="U157" s="80" t="s">
        <v>85</v>
      </c>
      <c r="V157" s="80" t="s">
        <v>50</v>
      </c>
      <c r="W157" s="80" t="s">
        <v>90</v>
      </c>
      <c r="X157" s="80" t="s">
        <v>85</v>
      </c>
      <c r="Y157" s="80" t="s">
        <v>50</v>
      </c>
      <c r="Z157" s="80" t="s">
        <v>1280</v>
      </c>
      <c r="AA157" s="80" t="s">
        <v>60</v>
      </c>
      <c r="AB157" s="80" t="s">
        <v>1309</v>
      </c>
      <c r="AC157" s="80" t="s">
        <v>1309</v>
      </c>
      <c r="AD157" s="80" t="s">
        <v>1944</v>
      </c>
      <c r="AE157" s="80" t="s">
        <v>1309</v>
      </c>
      <c r="AF157" s="80"/>
      <c r="AG157" s="80"/>
      <c r="AH157" s="80"/>
    </row>
    <row r="158" spans="1:34" ht="14.25" x14ac:dyDescent="0.2">
      <c r="A158" s="79" t="s">
        <v>3333</v>
      </c>
      <c r="B158" s="80">
        <v>133</v>
      </c>
      <c r="C158" s="85">
        <v>5401</v>
      </c>
      <c r="D158" s="80" t="s">
        <v>328</v>
      </c>
      <c r="E158" s="80" t="s">
        <v>2337</v>
      </c>
      <c r="F158" s="80" t="s">
        <v>2298</v>
      </c>
      <c r="G158" s="80">
        <v>39</v>
      </c>
      <c r="H158" s="80"/>
      <c r="I158" s="80" t="s">
        <v>3866</v>
      </c>
      <c r="J158" s="80" t="s">
        <v>2164</v>
      </c>
      <c r="K158" s="80" t="s">
        <v>328</v>
      </c>
      <c r="L158" s="80" t="s">
        <v>3867</v>
      </c>
      <c r="M158" s="80" t="s">
        <v>26</v>
      </c>
      <c r="N158" s="80" t="s">
        <v>265</v>
      </c>
      <c r="O158" s="80" t="s">
        <v>1529</v>
      </c>
      <c r="P158" s="80" t="s">
        <v>3318</v>
      </c>
      <c r="Q158" s="80">
        <v>32</v>
      </c>
      <c r="R158" s="80"/>
      <c r="S158" s="80" t="s">
        <v>1309</v>
      </c>
      <c r="T158" s="80" t="s">
        <v>1425</v>
      </c>
      <c r="U158" s="80" t="s">
        <v>265</v>
      </c>
      <c r="V158" s="80" t="s">
        <v>174</v>
      </c>
      <c r="W158" s="80" t="s">
        <v>19</v>
      </c>
      <c r="X158" s="80" t="s">
        <v>265</v>
      </c>
      <c r="Y158" s="80" t="s">
        <v>44</v>
      </c>
      <c r="Z158" s="80" t="s">
        <v>3938</v>
      </c>
      <c r="AA158" s="80" t="s">
        <v>434</v>
      </c>
      <c r="AB158" s="80" t="s">
        <v>265</v>
      </c>
      <c r="AC158" s="80" t="s">
        <v>192</v>
      </c>
      <c r="AD158" s="80" t="s">
        <v>1944</v>
      </c>
      <c r="AE158" s="80" t="s">
        <v>1309</v>
      </c>
      <c r="AF158" s="80"/>
      <c r="AG158" s="80"/>
      <c r="AH158" s="80"/>
    </row>
    <row r="159" spans="1:34" ht="14.25" x14ac:dyDescent="0.2">
      <c r="A159" s="79" t="s">
        <v>3333</v>
      </c>
      <c r="B159" s="80">
        <v>134</v>
      </c>
      <c r="C159" s="85">
        <v>5962</v>
      </c>
      <c r="D159" s="80" t="s">
        <v>3868</v>
      </c>
      <c r="E159" s="80" t="s">
        <v>3869</v>
      </c>
      <c r="F159" s="80" t="s">
        <v>2298</v>
      </c>
      <c r="G159" s="80">
        <v>24</v>
      </c>
      <c r="H159" s="80"/>
      <c r="I159" s="80" t="s">
        <v>219</v>
      </c>
      <c r="J159" s="80" t="s">
        <v>1425</v>
      </c>
      <c r="K159" s="80" t="s">
        <v>3868</v>
      </c>
      <c r="L159" s="80" t="s">
        <v>386</v>
      </c>
      <c r="M159" s="80" t="s">
        <v>307</v>
      </c>
      <c r="N159" s="80" t="s">
        <v>118</v>
      </c>
      <c r="O159" s="80" t="s">
        <v>1523</v>
      </c>
      <c r="P159" s="80" t="s">
        <v>3318</v>
      </c>
      <c r="Q159" s="80">
        <v>30</v>
      </c>
      <c r="R159" s="80"/>
      <c r="S159" s="80" t="s">
        <v>1309</v>
      </c>
      <c r="T159" s="80" t="s">
        <v>1425</v>
      </c>
      <c r="U159" s="80" t="s">
        <v>118</v>
      </c>
      <c r="V159" s="80" t="s">
        <v>1522</v>
      </c>
      <c r="W159" s="80" t="s">
        <v>15</v>
      </c>
      <c r="X159" s="80" t="s">
        <v>118</v>
      </c>
      <c r="Y159" s="80" t="s">
        <v>60</v>
      </c>
      <c r="Z159" s="80" t="s">
        <v>3870</v>
      </c>
      <c r="AA159" s="80" t="b">
        <v>1</v>
      </c>
      <c r="AB159" s="80" t="s">
        <v>1309</v>
      </c>
      <c r="AC159" s="80" t="s">
        <v>1309</v>
      </c>
      <c r="AD159" s="80" t="s">
        <v>1944</v>
      </c>
      <c r="AE159" s="80" t="s">
        <v>1309</v>
      </c>
      <c r="AF159" s="80"/>
      <c r="AG159" s="80"/>
      <c r="AH159" s="80"/>
    </row>
    <row r="160" spans="1:34" ht="14.25" x14ac:dyDescent="0.2">
      <c r="A160" s="79" t="s">
        <v>3333</v>
      </c>
      <c r="B160" s="80">
        <v>135</v>
      </c>
      <c r="C160" s="85">
        <v>6142</v>
      </c>
      <c r="D160" s="80" t="s">
        <v>100</v>
      </c>
      <c r="E160" s="80" t="s">
        <v>3871</v>
      </c>
      <c r="F160" s="80" t="s">
        <v>2298</v>
      </c>
      <c r="G160" s="80">
        <v>25</v>
      </c>
      <c r="H160" s="80"/>
      <c r="I160" s="80" t="s">
        <v>3872</v>
      </c>
      <c r="J160" s="80" t="s">
        <v>1425</v>
      </c>
      <c r="K160" s="80" t="s">
        <v>100</v>
      </c>
      <c r="L160" s="80" t="s">
        <v>262</v>
      </c>
      <c r="M160" s="80" t="s">
        <v>3858</v>
      </c>
      <c r="N160" s="80" t="s">
        <v>202</v>
      </c>
      <c r="O160" s="80" t="s">
        <v>3873</v>
      </c>
      <c r="P160" s="80" t="s">
        <v>3318</v>
      </c>
      <c r="Q160" s="80">
        <v>25</v>
      </c>
      <c r="R160" s="80"/>
      <c r="S160" s="80" t="s">
        <v>1309</v>
      </c>
      <c r="T160" s="80" t="s">
        <v>3874</v>
      </c>
      <c r="U160" s="80" t="s">
        <v>202</v>
      </c>
      <c r="V160" s="80" t="s">
        <v>736</v>
      </c>
      <c r="W160" s="80" t="s">
        <v>3875</v>
      </c>
      <c r="X160" s="80" t="s">
        <v>3855</v>
      </c>
      <c r="Y160" s="80" t="s">
        <v>3876</v>
      </c>
      <c r="Z160" s="80" t="s">
        <v>3877</v>
      </c>
      <c r="AA160" s="80" t="s">
        <v>3878</v>
      </c>
      <c r="AB160" s="80" t="s">
        <v>1309</v>
      </c>
      <c r="AC160" s="80" t="s">
        <v>1309</v>
      </c>
      <c r="AD160" s="80" t="s">
        <v>1944</v>
      </c>
      <c r="AE160" s="80" t="s">
        <v>1309</v>
      </c>
      <c r="AF160" s="80"/>
      <c r="AG160" s="80"/>
      <c r="AH160" s="80"/>
    </row>
    <row r="161" spans="1:34" ht="14.25" x14ac:dyDescent="0.2">
      <c r="A161" s="79" t="s">
        <v>3333</v>
      </c>
      <c r="B161" s="80">
        <v>136</v>
      </c>
      <c r="C161" s="85">
        <v>6169</v>
      </c>
      <c r="D161" s="80" t="s">
        <v>100</v>
      </c>
      <c r="E161" s="80" t="s">
        <v>1511</v>
      </c>
      <c r="F161" s="80" t="s">
        <v>2298</v>
      </c>
      <c r="G161" s="80">
        <v>32</v>
      </c>
      <c r="H161" s="80"/>
      <c r="I161" s="80" t="s">
        <v>3879</v>
      </c>
      <c r="J161" s="80" t="s">
        <v>1425</v>
      </c>
      <c r="K161" s="80" t="s">
        <v>100</v>
      </c>
      <c r="L161" s="80" t="s">
        <v>262</v>
      </c>
      <c r="M161" s="80" t="s">
        <v>3858</v>
      </c>
      <c r="N161" s="80" t="s">
        <v>156</v>
      </c>
      <c r="O161" s="80" t="s">
        <v>2818</v>
      </c>
      <c r="P161" s="80" t="s">
        <v>3318</v>
      </c>
      <c r="Q161" s="80">
        <v>33</v>
      </c>
      <c r="R161" s="80"/>
      <c r="S161" s="80" t="s">
        <v>1309</v>
      </c>
      <c r="T161" s="80" t="s">
        <v>1425</v>
      </c>
      <c r="U161" s="80" t="s">
        <v>156</v>
      </c>
      <c r="V161" s="80" t="s">
        <v>736</v>
      </c>
      <c r="W161" s="80" t="s">
        <v>91</v>
      </c>
      <c r="X161" s="80" t="s">
        <v>156</v>
      </c>
      <c r="Y161" s="80" t="s">
        <v>3880</v>
      </c>
      <c r="Z161" s="80" t="s">
        <v>3835</v>
      </c>
      <c r="AA161" s="80" t="s">
        <v>3881</v>
      </c>
      <c r="AB161" s="80" t="s">
        <v>1309</v>
      </c>
      <c r="AC161" s="80" t="s">
        <v>1309</v>
      </c>
      <c r="AD161" s="80" t="s">
        <v>1944</v>
      </c>
      <c r="AE161" s="80" t="s">
        <v>1309</v>
      </c>
      <c r="AF161" s="80"/>
      <c r="AG161" s="80"/>
      <c r="AH161" s="80"/>
    </row>
    <row r="162" spans="1:34" ht="14.25" x14ac:dyDescent="0.2">
      <c r="A162" s="79" t="s">
        <v>3333</v>
      </c>
      <c r="B162" s="80">
        <v>137</v>
      </c>
      <c r="C162" s="85">
        <v>7222</v>
      </c>
      <c r="D162" s="80" t="s">
        <v>3882</v>
      </c>
      <c r="E162" s="80" t="s">
        <v>44</v>
      </c>
      <c r="F162" s="80" t="s">
        <v>2298</v>
      </c>
      <c r="G162" s="80">
        <v>25</v>
      </c>
      <c r="H162" s="80"/>
      <c r="I162" s="80" t="s">
        <v>134</v>
      </c>
      <c r="J162" s="80" t="s">
        <v>3883</v>
      </c>
      <c r="K162" s="80" t="s">
        <v>3882</v>
      </c>
      <c r="L162" s="80" t="s">
        <v>60</v>
      </c>
      <c r="M162" s="80" t="s">
        <v>176</v>
      </c>
      <c r="N162" s="80" t="s">
        <v>43</v>
      </c>
      <c r="O162" s="80" t="s">
        <v>390</v>
      </c>
      <c r="P162" s="80" t="s">
        <v>3318</v>
      </c>
      <c r="Q162" s="80">
        <v>33</v>
      </c>
      <c r="R162" s="80"/>
      <c r="S162" s="80" t="s">
        <v>1309</v>
      </c>
      <c r="T162" s="80" t="s">
        <v>1425</v>
      </c>
      <c r="U162" s="80" t="s">
        <v>43</v>
      </c>
      <c r="V162" s="80" t="s">
        <v>44</v>
      </c>
      <c r="W162" s="80" t="s">
        <v>18</v>
      </c>
      <c r="X162" s="80" t="s">
        <v>1309</v>
      </c>
      <c r="Y162" s="80" t="s">
        <v>1309</v>
      </c>
      <c r="Z162" s="80" t="s">
        <v>1309</v>
      </c>
      <c r="AA162" s="80" t="s">
        <v>1309</v>
      </c>
      <c r="AB162" s="80" t="s">
        <v>1309</v>
      </c>
      <c r="AC162" s="80" t="s">
        <v>1309</v>
      </c>
      <c r="AD162" s="80" t="s">
        <v>1944</v>
      </c>
      <c r="AE162" s="80" t="s">
        <v>1309</v>
      </c>
      <c r="AF162" s="80"/>
      <c r="AG162" s="80"/>
      <c r="AH162" s="80"/>
    </row>
    <row r="163" spans="1:34" ht="14.25" x14ac:dyDescent="0.2">
      <c r="A163" s="79" t="s">
        <v>3333</v>
      </c>
      <c r="B163" s="80">
        <v>138</v>
      </c>
      <c r="C163" s="85">
        <v>7297</v>
      </c>
      <c r="D163" s="80" t="s">
        <v>85</v>
      </c>
      <c r="E163" s="80" t="s">
        <v>1946</v>
      </c>
      <c r="F163" s="80" t="s">
        <v>2298</v>
      </c>
      <c r="G163" s="80">
        <v>25</v>
      </c>
      <c r="H163" s="80"/>
      <c r="I163" s="80" t="s">
        <v>90</v>
      </c>
      <c r="J163" s="80" t="s">
        <v>1425</v>
      </c>
      <c r="K163" s="80" t="s">
        <v>85</v>
      </c>
      <c r="L163" s="80" t="s">
        <v>336</v>
      </c>
      <c r="M163" s="80" t="s">
        <v>15</v>
      </c>
      <c r="N163" s="80" t="s">
        <v>592</v>
      </c>
      <c r="O163" s="80" t="s">
        <v>3884</v>
      </c>
      <c r="P163" s="80" t="s">
        <v>3318</v>
      </c>
      <c r="Q163" s="80">
        <v>24</v>
      </c>
      <c r="R163" s="80"/>
      <c r="S163" s="80" t="s">
        <v>1309</v>
      </c>
      <c r="T163" s="80" t="s">
        <v>1425</v>
      </c>
      <c r="U163" s="80" t="s">
        <v>3885</v>
      </c>
      <c r="V163" s="80" t="s">
        <v>406</v>
      </c>
      <c r="W163" s="80" t="s">
        <v>90</v>
      </c>
      <c r="X163" s="80" t="s">
        <v>3886</v>
      </c>
      <c r="Y163" s="80" t="s">
        <v>3887</v>
      </c>
      <c r="Z163" s="80" t="s">
        <v>85</v>
      </c>
      <c r="AA163" s="80" t="s">
        <v>1969</v>
      </c>
      <c r="AB163" s="80" t="s">
        <v>1309</v>
      </c>
      <c r="AC163" s="80" t="s">
        <v>1309</v>
      </c>
      <c r="AD163" s="80" t="s">
        <v>1944</v>
      </c>
      <c r="AE163" s="80" t="s">
        <v>1309</v>
      </c>
      <c r="AF163" s="80"/>
      <c r="AG163" s="80"/>
      <c r="AH163" s="80"/>
    </row>
    <row r="164" spans="1:34" ht="14.25" x14ac:dyDescent="0.2">
      <c r="A164" s="79" t="s">
        <v>3333</v>
      </c>
      <c r="B164" s="80">
        <v>139</v>
      </c>
      <c r="C164" s="85">
        <v>7443</v>
      </c>
      <c r="D164" s="80" t="s">
        <v>328</v>
      </c>
      <c r="E164" s="80" t="s">
        <v>2810</v>
      </c>
      <c r="F164" s="80" t="s">
        <v>2298</v>
      </c>
      <c r="G164" s="80">
        <v>25</v>
      </c>
      <c r="H164" s="80"/>
      <c r="I164" s="80" t="s">
        <v>1592</v>
      </c>
      <c r="J164" s="80" t="s">
        <v>2142</v>
      </c>
      <c r="K164" s="80" t="s">
        <v>328</v>
      </c>
      <c r="L164" s="80" t="s">
        <v>2809</v>
      </c>
      <c r="M164" s="80" t="s">
        <v>1592</v>
      </c>
      <c r="N164" s="80" t="s">
        <v>116</v>
      </c>
      <c r="O164" s="80" t="s">
        <v>550</v>
      </c>
      <c r="P164" s="80" t="s">
        <v>3318</v>
      </c>
      <c r="Q164" s="80">
        <v>22</v>
      </c>
      <c r="R164" s="80"/>
      <c r="S164" s="80" t="s">
        <v>1309</v>
      </c>
      <c r="T164" s="80" t="s">
        <v>1425</v>
      </c>
      <c r="U164" s="80" t="s">
        <v>116</v>
      </c>
      <c r="V164" s="80" t="s">
        <v>60</v>
      </c>
      <c r="W164" s="80" t="s">
        <v>1592</v>
      </c>
      <c r="X164" s="80" t="s">
        <v>116</v>
      </c>
      <c r="Y164" s="80" t="s">
        <v>60</v>
      </c>
      <c r="Z164" s="80" t="s">
        <v>2641</v>
      </c>
      <c r="AA164" s="80" t="s">
        <v>3888</v>
      </c>
      <c r="AB164" s="80" t="s">
        <v>1309</v>
      </c>
      <c r="AC164" s="80" t="s">
        <v>1309</v>
      </c>
      <c r="AD164" s="80" t="s">
        <v>1944</v>
      </c>
      <c r="AE164" s="80" t="s">
        <v>1309</v>
      </c>
      <c r="AF164" s="80"/>
      <c r="AG164" s="80"/>
      <c r="AH164" s="80"/>
    </row>
    <row r="165" spans="1:34" ht="14.25" x14ac:dyDescent="0.2">
      <c r="A165" s="79" t="s">
        <v>3333</v>
      </c>
      <c r="B165" s="80">
        <v>140</v>
      </c>
      <c r="C165" s="85">
        <v>7732</v>
      </c>
      <c r="D165" s="80" t="s">
        <v>3889</v>
      </c>
      <c r="E165" s="80" t="s">
        <v>3890</v>
      </c>
      <c r="F165" s="80" t="s">
        <v>2298</v>
      </c>
      <c r="G165" s="80">
        <v>25</v>
      </c>
      <c r="H165" s="80"/>
      <c r="I165" s="80" t="s">
        <v>90</v>
      </c>
      <c r="J165" s="80" t="s">
        <v>1425</v>
      </c>
      <c r="K165" s="80" t="s">
        <v>1309</v>
      </c>
      <c r="L165" s="80" t="s">
        <v>1309</v>
      </c>
      <c r="M165" s="80" t="s">
        <v>1309</v>
      </c>
      <c r="N165" s="80" t="s">
        <v>380</v>
      </c>
      <c r="O165" s="80" t="s">
        <v>1543</v>
      </c>
      <c r="P165" s="80" t="s">
        <v>3318</v>
      </c>
      <c r="Q165" s="80">
        <v>24</v>
      </c>
      <c r="R165" s="80"/>
      <c r="S165" s="80" t="s">
        <v>1309</v>
      </c>
      <c r="T165" s="80" t="s">
        <v>3891</v>
      </c>
      <c r="U165" s="80" t="s">
        <v>380</v>
      </c>
      <c r="V165" s="80" t="s">
        <v>3892</v>
      </c>
      <c r="W165" s="80" t="s">
        <v>90</v>
      </c>
      <c r="X165" s="80" t="s">
        <v>380</v>
      </c>
      <c r="Y165" s="80" t="s">
        <v>631</v>
      </c>
      <c r="Z165" s="80" t="s">
        <v>380</v>
      </c>
      <c r="AA165" s="80" t="s">
        <v>3893</v>
      </c>
      <c r="AB165" s="80" t="s">
        <v>1309</v>
      </c>
      <c r="AC165" s="80" t="s">
        <v>1309</v>
      </c>
      <c r="AD165" s="80" t="s">
        <v>1944</v>
      </c>
      <c r="AE165" s="80" t="s">
        <v>1309</v>
      </c>
      <c r="AF165" s="80"/>
      <c r="AG165" s="80"/>
      <c r="AH165" s="80"/>
    </row>
    <row r="166" spans="1:34" ht="14.25" x14ac:dyDescent="0.2">
      <c r="A166" s="79" t="s">
        <v>3333</v>
      </c>
      <c r="B166" s="80">
        <v>141</v>
      </c>
      <c r="C166" s="85">
        <v>7884</v>
      </c>
      <c r="D166" s="80" t="s">
        <v>3894</v>
      </c>
      <c r="E166" s="80" t="s">
        <v>1946</v>
      </c>
      <c r="F166" s="80" t="s">
        <v>2298</v>
      </c>
      <c r="G166" s="80">
        <v>23</v>
      </c>
      <c r="H166" s="80"/>
      <c r="I166" s="80" t="s">
        <v>91</v>
      </c>
      <c r="J166" s="80" t="s">
        <v>3895</v>
      </c>
      <c r="K166" s="80" t="s">
        <v>3894</v>
      </c>
      <c r="L166" s="80" t="s">
        <v>262</v>
      </c>
      <c r="M166" s="80" t="s">
        <v>3896</v>
      </c>
      <c r="N166" s="80" t="s">
        <v>100</v>
      </c>
      <c r="O166" s="80" t="s">
        <v>1016</v>
      </c>
      <c r="P166" s="80" t="s">
        <v>3318</v>
      </c>
      <c r="Q166" s="80">
        <v>27</v>
      </c>
      <c r="R166" s="80"/>
      <c r="S166" s="80" t="s">
        <v>1309</v>
      </c>
      <c r="T166" s="80" t="s">
        <v>1425</v>
      </c>
      <c r="U166" s="80" t="s">
        <v>100</v>
      </c>
      <c r="V166" s="80" t="s">
        <v>262</v>
      </c>
      <c r="W166" s="80" t="s">
        <v>3858</v>
      </c>
      <c r="X166" s="80" t="s">
        <v>100</v>
      </c>
      <c r="Y166" s="80" t="s">
        <v>3897</v>
      </c>
      <c r="Z166" s="80" t="s">
        <v>100</v>
      </c>
      <c r="AA166" s="80" t="s">
        <v>3898</v>
      </c>
      <c r="AB166" s="80" t="s">
        <v>3894</v>
      </c>
      <c r="AC166" s="80" t="s">
        <v>3899</v>
      </c>
      <c r="AD166" s="80" t="s">
        <v>1944</v>
      </c>
      <c r="AE166" s="80" t="s">
        <v>1309</v>
      </c>
      <c r="AF166" s="80"/>
      <c r="AG166" s="80"/>
      <c r="AH166" s="80"/>
    </row>
    <row r="167" spans="1:34" ht="14.25" x14ac:dyDescent="0.2">
      <c r="A167" s="79" t="s">
        <v>3333</v>
      </c>
      <c r="B167" s="80">
        <v>142</v>
      </c>
      <c r="C167" s="85">
        <v>8143</v>
      </c>
      <c r="D167" s="80" t="s">
        <v>3335</v>
      </c>
      <c r="E167" s="80" t="s">
        <v>3900</v>
      </c>
      <c r="F167" s="80" t="s">
        <v>2298</v>
      </c>
      <c r="G167" s="80">
        <v>34</v>
      </c>
      <c r="H167" s="80"/>
      <c r="I167" s="80" t="s">
        <v>38</v>
      </c>
      <c r="J167" s="80" t="s">
        <v>2142</v>
      </c>
      <c r="K167" s="80" t="s">
        <v>3335</v>
      </c>
      <c r="L167" s="80" t="s">
        <v>406</v>
      </c>
      <c r="M167" s="80" t="s">
        <v>38</v>
      </c>
      <c r="N167" s="80" t="s">
        <v>286</v>
      </c>
      <c r="O167" s="80" t="s">
        <v>439</v>
      </c>
      <c r="P167" s="80" t="s">
        <v>3318</v>
      </c>
      <c r="Q167" s="80">
        <v>31</v>
      </c>
      <c r="R167" s="80"/>
      <c r="S167" s="80" t="s">
        <v>1309</v>
      </c>
      <c r="T167" s="80" t="s">
        <v>1425</v>
      </c>
      <c r="U167" s="80" t="s">
        <v>286</v>
      </c>
      <c r="V167" s="80" t="s">
        <v>3901</v>
      </c>
      <c r="W167" s="80" t="s">
        <v>18</v>
      </c>
      <c r="X167" s="80" t="s">
        <v>3902</v>
      </c>
      <c r="Y167" s="80" t="s">
        <v>174</v>
      </c>
      <c r="Z167" s="80" t="s">
        <v>286</v>
      </c>
      <c r="AA167" s="80" t="s">
        <v>1010</v>
      </c>
      <c r="AB167" s="80" t="s">
        <v>3335</v>
      </c>
      <c r="AC167" s="80" t="s">
        <v>3903</v>
      </c>
      <c r="AD167" s="80" t="s">
        <v>1944</v>
      </c>
      <c r="AE167" s="80" t="s">
        <v>1309</v>
      </c>
      <c r="AF167" s="80"/>
      <c r="AG167" s="80"/>
      <c r="AH167" s="80"/>
    </row>
    <row r="168" spans="1:34" ht="14.25" x14ac:dyDescent="0.2">
      <c r="A168" s="79" t="s">
        <v>3333</v>
      </c>
      <c r="B168" s="80">
        <v>143</v>
      </c>
      <c r="C168" s="85">
        <v>8493</v>
      </c>
      <c r="D168" s="80" t="s">
        <v>1951</v>
      </c>
      <c r="E168" s="80" t="s">
        <v>3904</v>
      </c>
      <c r="F168" s="80" t="s">
        <v>2298</v>
      </c>
      <c r="G168" s="80">
        <v>23</v>
      </c>
      <c r="H168" s="80"/>
      <c r="I168" s="80" t="s">
        <v>3905</v>
      </c>
      <c r="J168" s="80" t="s">
        <v>2135</v>
      </c>
      <c r="K168" s="80" t="s">
        <v>1951</v>
      </c>
      <c r="L168" s="80" t="s">
        <v>1561</v>
      </c>
      <c r="M168" s="80" t="s">
        <v>297</v>
      </c>
      <c r="N168" s="80" t="s">
        <v>328</v>
      </c>
      <c r="O168" s="80" t="s">
        <v>439</v>
      </c>
      <c r="P168" s="80" t="s">
        <v>3318</v>
      </c>
      <c r="Q168" s="80">
        <v>23</v>
      </c>
      <c r="R168" s="80"/>
      <c r="S168" s="80" t="s">
        <v>1309</v>
      </c>
      <c r="T168" s="80" t="s">
        <v>1425</v>
      </c>
      <c r="U168" s="80" t="s">
        <v>328</v>
      </c>
      <c r="V168" s="80" t="s">
        <v>65</v>
      </c>
      <c r="W168" s="80" t="s">
        <v>486</v>
      </c>
      <c r="X168" s="80" t="s">
        <v>328</v>
      </c>
      <c r="Y168" s="80" t="s">
        <v>65</v>
      </c>
      <c r="Z168" s="80" t="s">
        <v>1951</v>
      </c>
      <c r="AA168" s="80" t="s">
        <v>1122</v>
      </c>
      <c r="AB168" s="80" t="s">
        <v>1309</v>
      </c>
      <c r="AC168" s="80" t="s">
        <v>1309</v>
      </c>
      <c r="AD168" s="80" t="s">
        <v>1944</v>
      </c>
      <c r="AE168" s="80" t="s">
        <v>1309</v>
      </c>
      <c r="AF168" s="80"/>
      <c r="AG168" s="80"/>
      <c r="AH168" s="80"/>
    </row>
    <row r="169" spans="1:34" ht="14.25" x14ac:dyDescent="0.2">
      <c r="A169" s="79" t="s">
        <v>3333</v>
      </c>
      <c r="B169" s="80">
        <v>144</v>
      </c>
      <c r="C169" s="85">
        <v>8643</v>
      </c>
      <c r="D169" s="80" t="s">
        <v>1957</v>
      </c>
      <c r="E169" s="80" t="s">
        <v>3906</v>
      </c>
      <c r="F169" s="80" t="s">
        <v>2298</v>
      </c>
      <c r="G169" s="80">
        <v>23</v>
      </c>
      <c r="H169" s="80"/>
      <c r="I169" s="80" t="s">
        <v>3907</v>
      </c>
      <c r="J169" s="80" t="s">
        <v>2142</v>
      </c>
      <c r="K169" s="80" t="s">
        <v>1957</v>
      </c>
      <c r="L169" s="80" t="s">
        <v>3908</v>
      </c>
      <c r="M169" s="80" t="s">
        <v>90</v>
      </c>
      <c r="N169" s="80" t="s">
        <v>3909</v>
      </c>
      <c r="O169" s="80" t="s">
        <v>503</v>
      </c>
      <c r="P169" s="80" t="s">
        <v>3318</v>
      </c>
      <c r="Q169" s="80">
        <v>23</v>
      </c>
      <c r="R169" s="80"/>
      <c r="S169" s="80" t="s">
        <v>1309</v>
      </c>
      <c r="T169" s="80" t="s">
        <v>1425</v>
      </c>
      <c r="U169" s="80" t="s">
        <v>3909</v>
      </c>
      <c r="V169" s="80" t="s">
        <v>2294</v>
      </c>
      <c r="W169" s="80" t="s">
        <v>90</v>
      </c>
      <c r="X169" s="80" t="s">
        <v>3909</v>
      </c>
      <c r="Y169" s="80" t="s">
        <v>2294</v>
      </c>
      <c r="Z169" s="80" t="s">
        <v>1957</v>
      </c>
      <c r="AA169" s="80" t="s">
        <v>3910</v>
      </c>
      <c r="AB169" s="80" t="s">
        <v>1309</v>
      </c>
      <c r="AC169" s="80" t="s">
        <v>1309</v>
      </c>
      <c r="AD169" s="80" t="s">
        <v>1944</v>
      </c>
      <c r="AE169" s="80" t="s">
        <v>1309</v>
      </c>
      <c r="AF169" s="80"/>
      <c r="AG169" s="80"/>
      <c r="AH169" s="80"/>
    </row>
    <row r="170" spans="1:34" ht="14.25" x14ac:dyDescent="0.2">
      <c r="A170" s="79" t="s">
        <v>3333</v>
      </c>
      <c r="B170" s="80">
        <v>145</v>
      </c>
      <c r="C170" s="85">
        <v>9161</v>
      </c>
      <c r="D170" s="80" t="s">
        <v>3911</v>
      </c>
      <c r="E170" s="80" t="s">
        <v>1122</v>
      </c>
      <c r="F170" s="80" t="s">
        <v>2298</v>
      </c>
      <c r="G170" s="80">
        <v>35</v>
      </c>
      <c r="H170" s="80"/>
      <c r="I170" s="80" t="s">
        <v>3623</v>
      </c>
      <c r="J170" s="80" t="s">
        <v>3912</v>
      </c>
      <c r="K170" s="80" t="s">
        <v>3913</v>
      </c>
      <c r="L170" s="80" t="s">
        <v>71</v>
      </c>
      <c r="M170" s="80" t="s">
        <v>15</v>
      </c>
      <c r="N170" s="80" t="s">
        <v>3914</v>
      </c>
      <c r="O170" s="80" t="s">
        <v>3915</v>
      </c>
      <c r="P170" s="80" t="s">
        <v>3318</v>
      </c>
      <c r="Q170" s="80">
        <v>22</v>
      </c>
      <c r="R170" s="80"/>
      <c r="S170" s="80" t="s">
        <v>1309</v>
      </c>
      <c r="T170" s="80" t="s">
        <v>1425</v>
      </c>
      <c r="U170" s="80" t="s">
        <v>216</v>
      </c>
      <c r="V170" s="80" t="s">
        <v>2355</v>
      </c>
      <c r="W170" s="80" t="s">
        <v>15</v>
      </c>
      <c r="X170" s="80" t="s">
        <v>1471</v>
      </c>
      <c r="Y170" s="80" t="s">
        <v>3916</v>
      </c>
      <c r="Z170" s="80" t="s">
        <v>216</v>
      </c>
      <c r="AA170" s="80" t="s">
        <v>477</v>
      </c>
      <c r="AB170" s="80" t="s">
        <v>216</v>
      </c>
      <c r="AC170" s="80" t="s">
        <v>3917</v>
      </c>
      <c r="AD170" s="80" t="s">
        <v>1944</v>
      </c>
      <c r="AE170" s="80" t="s">
        <v>1309</v>
      </c>
      <c r="AF170" s="80"/>
      <c r="AG170" s="80"/>
      <c r="AH170" s="80"/>
    </row>
    <row r="171" spans="1:34" ht="14.25" x14ac:dyDescent="0.2">
      <c r="A171" s="79" t="s">
        <v>3333</v>
      </c>
      <c r="B171" s="80">
        <v>146</v>
      </c>
      <c r="C171" s="85">
        <v>10374</v>
      </c>
      <c r="D171" s="80" t="s">
        <v>731</v>
      </c>
      <c r="E171" s="80" t="s">
        <v>3918</v>
      </c>
      <c r="F171" s="80" t="s">
        <v>2298</v>
      </c>
      <c r="G171" s="80">
        <v>33</v>
      </c>
      <c r="H171" s="80"/>
      <c r="I171" s="80" t="s">
        <v>19</v>
      </c>
      <c r="J171" s="80" t="s">
        <v>1072</v>
      </c>
      <c r="K171" s="80" t="s">
        <v>731</v>
      </c>
      <c r="L171" s="80" t="s">
        <v>167</v>
      </c>
      <c r="M171" s="80" t="s">
        <v>13</v>
      </c>
      <c r="N171" s="80" t="s">
        <v>122</v>
      </c>
      <c r="O171" s="80" t="s">
        <v>3897</v>
      </c>
      <c r="P171" s="80" t="s">
        <v>3318</v>
      </c>
      <c r="Q171" s="80">
        <v>22</v>
      </c>
      <c r="R171" s="80"/>
      <c r="S171" s="80" t="s">
        <v>984</v>
      </c>
      <c r="T171" s="80" t="s">
        <v>1425</v>
      </c>
      <c r="U171" s="80" t="s">
        <v>122</v>
      </c>
      <c r="V171" s="80" t="s">
        <v>3919</v>
      </c>
      <c r="W171" s="80" t="s">
        <v>141</v>
      </c>
      <c r="X171" s="80" t="s">
        <v>122</v>
      </c>
      <c r="Y171" s="80" t="s">
        <v>3919</v>
      </c>
      <c r="Z171" s="80" t="s">
        <v>122</v>
      </c>
      <c r="AA171" s="80" t="s">
        <v>3920</v>
      </c>
      <c r="AB171" s="80" t="s">
        <v>1309</v>
      </c>
      <c r="AC171" s="80" t="s">
        <v>1309</v>
      </c>
      <c r="AD171" s="80" t="s">
        <v>3921</v>
      </c>
      <c r="AE171" s="80" t="s">
        <v>1309</v>
      </c>
      <c r="AF171" s="80"/>
      <c r="AG171" s="80"/>
      <c r="AH171" s="80"/>
    </row>
    <row r="172" spans="1:34" ht="14.25" x14ac:dyDescent="0.2">
      <c r="A172" s="79" t="s">
        <v>3333</v>
      </c>
      <c r="B172" s="80">
        <v>147</v>
      </c>
      <c r="C172" s="85">
        <v>10826</v>
      </c>
      <c r="D172" s="80" t="s">
        <v>1145</v>
      </c>
      <c r="E172" s="80" t="s">
        <v>3922</v>
      </c>
      <c r="F172" s="80" t="s">
        <v>2298</v>
      </c>
      <c r="G172" s="80">
        <v>22</v>
      </c>
      <c r="H172" s="80"/>
      <c r="I172" s="80" t="s">
        <v>3923</v>
      </c>
      <c r="J172" s="80" t="s">
        <v>3924</v>
      </c>
      <c r="K172" s="80" t="s">
        <v>1145</v>
      </c>
      <c r="L172" s="80" t="s">
        <v>2488</v>
      </c>
      <c r="M172" s="80" t="s">
        <v>3925</v>
      </c>
      <c r="N172" s="80" t="s">
        <v>122</v>
      </c>
      <c r="O172" s="80" t="s">
        <v>3920</v>
      </c>
      <c r="P172" s="80" t="s">
        <v>3318</v>
      </c>
      <c r="Q172" s="80">
        <v>22</v>
      </c>
      <c r="R172" s="80"/>
      <c r="S172" s="80" t="s">
        <v>1309</v>
      </c>
      <c r="T172" s="80" t="s">
        <v>3926</v>
      </c>
      <c r="U172" s="80" t="s">
        <v>122</v>
      </c>
      <c r="V172" s="80" t="s">
        <v>3919</v>
      </c>
      <c r="W172" s="80" t="s">
        <v>141</v>
      </c>
      <c r="X172" s="80" t="s">
        <v>3927</v>
      </c>
      <c r="Y172" s="80" t="s">
        <v>2578</v>
      </c>
      <c r="Z172" s="80" t="s">
        <v>3927</v>
      </c>
      <c r="AA172" s="80" t="s">
        <v>3920</v>
      </c>
      <c r="AB172" s="80" t="s">
        <v>1145</v>
      </c>
      <c r="AC172" s="80" t="s">
        <v>1638</v>
      </c>
      <c r="AD172" s="80" t="s">
        <v>3928</v>
      </c>
      <c r="AE172" s="80" t="s">
        <v>1309</v>
      </c>
      <c r="AF172" s="80"/>
      <c r="AG172" s="80"/>
      <c r="AH172" s="80"/>
    </row>
  </sheetData>
  <autoFilter ref="A1:AE172"/>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97"/>
  <sheetViews>
    <sheetView workbookViewId="0">
      <pane xSplit="1" ySplit="1" topLeftCell="B261" activePane="bottomRight" state="frozen"/>
      <selection pane="topRight" activeCell="B1" sqref="B1"/>
      <selection pane="bottomLeft" activeCell="A6" sqref="A6"/>
      <selection pane="bottomRight" activeCell="Q97" sqref="Q97:Q297"/>
    </sheetView>
  </sheetViews>
  <sheetFormatPr defaultRowHeight="12.75" x14ac:dyDescent="0.2"/>
  <cols>
    <col min="1" max="1" width="5" customWidth="1"/>
    <col min="2" max="2" width="18.85546875" customWidth="1"/>
    <col min="3" max="3" width="15.5703125" customWidth="1"/>
    <col min="5" max="5" width="8.5703125" customWidth="1"/>
    <col min="6" max="6" width="7.85546875" customWidth="1"/>
    <col min="7" max="7" width="9.5703125" style="55" customWidth="1"/>
    <col min="8" max="8" width="8.7109375" style="55" customWidth="1"/>
    <col min="9" max="9" width="10.5703125" customWidth="1"/>
    <col min="10" max="10" width="25.42578125" customWidth="1"/>
    <col min="11" max="11" width="11.5703125" style="52" customWidth="1"/>
    <col min="12" max="12" width="8" style="52" customWidth="1"/>
    <col min="13" max="13" width="17.85546875" customWidth="1"/>
    <col min="14" max="14" width="11" customWidth="1"/>
    <col min="15" max="16" width="15.5703125" style="52" customWidth="1"/>
  </cols>
  <sheetData>
    <row r="1" spans="1:16" s="1" customFormat="1" ht="31.5" customHeight="1" x14ac:dyDescent="0.25">
      <c r="A1" s="1" t="s">
        <v>4</v>
      </c>
      <c r="B1" s="5" t="s">
        <v>7</v>
      </c>
      <c r="C1" s="5" t="s">
        <v>8</v>
      </c>
      <c r="D1" s="5" t="s">
        <v>0</v>
      </c>
      <c r="E1" s="5" t="s">
        <v>20</v>
      </c>
      <c r="F1" s="5" t="s">
        <v>21</v>
      </c>
      <c r="G1" s="54" t="s">
        <v>629</v>
      </c>
      <c r="H1" s="54" t="s">
        <v>630</v>
      </c>
      <c r="I1" s="5" t="s">
        <v>1</v>
      </c>
      <c r="J1" s="5" t="s">
        <v>2</v>
      </c>
      <c r="K1" s="56" t="s">
        <v>10</v>
      </c>
      <c r="L1" s="56" t="s">
        <v>11</v>
      </c>
      <c r="M1" s="5" t="s">
        <v>3</v>
      </c>
      <c r="N1" s="5" t="s">
        <v>6</v>
      </c>
      <c r="O1" s="56" t="s">
        <v>40</v>
      </c>
      <c r="P1" s="56" t="s">
        <v>5</v>
      </c>
    </row>
    <row r="2" spans="1:16" x14ac:dyDescent="0.2">
      <c r="A2">
        <v>1</v>
      </c>
      <c r="B2" t="s">
        <v>41</v>
      </c>
      <c r="C2" t="s">
        <v>42</v>
      </c>
      <c r="D2" t="s">
        <v>9</v>
      </c>
      <c r="E2">
        <v>35</v>
      </c>
      <c r="G2" s="55">
        <f t="shared" ref="G2:G15" si="0">IF(ISBLANK(E2),"",INT(1841.42-E2))</f>
        <v>1806</v>
      </c>
      <c r="H2" s="55" t="str">
        <f t="shared" ref="H2:H15" si="1">IF(ISBLANK(F2),"",IF(ISBLANK(E2),INT(1841.42-F2),"Error"))</f>
        <v/>
      </c>
      <c r="I2" t="s">
        <v>631</v>
      </c>
      <c r="J2" t="s">
        <v>23</v>
      </c>
      <c r="K2" s="52" t="str">
        <f t="shared" ref="K2:K65" si="2">IF(ISBLANK(D2),"",D2)</f>
        <v>Head</v>
      </c>
      <c r="L2" s="52">
        <v>1</v>
      </c>
      <c r="M2" s="2" t="s">
        <v>22</v>
      </c>
      <c r="N2" s="2">
        <v>1</v>
      </c>
      <c r="O2" s="52" t="s">
        <v>1651</v>
      </c>
      <c r="P2" s="52" t="s">
        <v>1410</v>
      </c>
    </row>
    <row r="3" spans="1:16" x14ac:dyDescent="0.2">
      <c r="A3">
        <v>2</v>
      </c>
      <c r="B3" t="s">
        <v>41</v>
      </c>
      <c r="C3" s="9" t="s">
        <v>172</v>
      </c>
      <c r="D3" t="s">
        <v>397</v>
      </c>
      <c r="F3">
        <v>30</v>
      </c>
      <c r="G3" s="55" t="str">
        <f t="shared" si="0"/>
        <v/>
      </c>
      <c r="H3" s="55">
        <f t="shared" si="1"/>
        <v>1811</v>
      </c>
      <c r="I3" t="s">
        <v>631</v>
      </c>
      <c r="J3" t="s">
        <v>1301</v>
      </c>
      <c r="K3" s="52" t="str">
        <f t="shared" si="2"/>
        <v>Wife</v>
      </c>
      <c r="L3" s="52">
        <f t="shared" ref="L3:L34" si="3">IF(K3="Head",A3,L2)</f>
        <v>1</v>
      </c>
      <c r="M3" s="2" t="s">
        <v>22</v>
      </c>
      <c r="N3" s="2">
        <v>1</v>
      </c>
      <c r="O3" s="52" t="s">
        <v>1651</v>
      </c>
      <c r="P3" s="52" t="s">
        <v>1410</v>
      </c>
    </row>
    <row r="4" spans="1:16" x14ac:dyDescent="0.2">
      <c r="A4">
        <v>3</v>
      </c>
      <c r="B4" t="s">
        <v>41</v>
      </c>
      <c r="C4" t="s">
        <v>463</v>
      </c>
      <c r="D4" t="s">
        <v>400</v>
      </c>
      <c r="F4">
        <v>1</v>
      </c>
      <c r="G4" s="55" t="str">
        <f t="shared" si="0"/>
        <v/>
      </c>
      <c r="H4" s="55">
        <f t="shared" si="1"/>
        <v>1840</v>
      </c>
      <c r="I4" t="s">
        <v>632</v>
      </c>
      <c r="J4" t="s">
        <v>1301</v>
      </c>
      <c r="K4" s="52" t="str">
        <f t="shared" si="2"/>
        <v>Daughter</v>
      </c>
      <c r="L4" s="52">
        <f t="shared" si="3"/>
        <v>1</v>
      </c>
      <c r="M4" s="2" t="s">
        <v>22</v>
      </c>
      <c r="N4" s="2">
        <v>1</v>
      </c>
      <c r="O4" s="52" t="s">
        <v>1651</v>
      </c>
      <c r="P4" s="52" t="s">
        <v>1410</v>
      </c>
    </row>
    <row r="5" spans="1:16" x14ac:dyDescent="0.2">
      <c r="A5">
        <v>4</v>
      </c>
      <c r="B5" t="s">
        <v>41</v>
      </c>
      <c r="C5" t="s">
        <v>633</v>
      </c>
      <c r="D5" t="s">
        <v>400</v>
      </c>
      <c r="F5">
        <f>5/12</f>
        <v>0.41666666666666669</v>
      </c>
      <c r="G5" s="55" t="str">
        <f t="shared" si="0"/>
        <v/>
      </c>
      <c r="H5" s="55">
        <f t="shared" si="1"/>
        <v>1841</v>
      </c>
      <c r="I5" t="s">
        <v>632</v>
      </c>
      <c r="J5" t="s">
        <v>1301</v>
      </c>
      <c r="K5" s="52" t="str">
        <f t="shared" si="2"/>
        <v>Daughter</v>
      </c>
      <c r="L5" s="52">
        <f t="shared" si="3"/>
        <v>1</v>
      </c>
      <c r="M5" s="2" t="s">
        <v>22</v>
      </c>
      <c r="N5" s="2">
        <v>1</v>
      </c>
      <c r="O5" s="52" t="s">
        <v>1651</v>
      </c>
      <c r="P5" s="52" t="s">
        <v>1410</v>
      </c>
    </row>
    <row r="6" spans="1:16" x14ac:dyDescent="0.2">
      <c r="A6">
        <v>5</v>
      </c>
      <c r="B6" t="s">
        <v>634</v>
      </c>
      <c r="C6" t="s">
        <v>635</v>
      </c>
      <c r="D6" t="s">
        <v>422</v>
      </c>
      <c r="F6">
        <v>25</v>
      </c>
      <c r="G6" s="55" t="str">
        <f t="shared" si="0"/>
        <v/>
      </c>
      <c r="H6" s="55">
        <f t="shared" si="1"/>
        <v>1816</v>
      </c>
      <c r="I6" s="7" t="s">
        <v>632</v>
      </c>
      <c r="J6" t="s">
        <v>1369</v>
      </c>
      <c r="K6" s="52" t="str">
        <f t="shared" si="2"/>
        <v>Servant</v>
      </c>
      <c r="L6" s="52">
        <f t="shared" si="3"/>
        <v>1</v>
      </c>
      <c r="M6" s="2" t="s">
        <v>22</v>
      </c>
      <c r="N6" s="2">
        <v>1</v>
      </c>
      <c r="O6" s="52" t="s">
        <v>1651</v>
      </c>
      <c r="P6" s="52" t="s">
        <v>1410</v>
      </c>
    </row>
    <row r="7" spans="1:16" x14ac:dyDescent="0.2">
      <c r="A7">
        <v>6</v>
      </c>
      <c r="B7" s="9" t="s">
        <v>1370</v>
      </c>
      <c r="C7" s="9" t="s">
        <v>1371</v>
      </c>
      <c r="D7" t="s">
        <v>422</v>
      </c>
      <c r="F7">
        <v>15</v>
      </c>
      <c r="G7" s="55" t="str">
        <f t="shared" si="0"/>
        <v/>
      </c>
      <c r="H7" s="55">
        <f t="shared" si="1"/>
        <v>1826</v>
      </c>
      <c r="I7" t="s">
        <v>632</v>
      </c>
      <c r="J7" t="s">
        <v>1369</v>
      </c>
      <c r="K7" s="52" t="str">
        <f t="shared" si="2"/>
        <v>Servant</v>
      </c>
      <c r="L7" s="52">
        <f t="shared" si="3"/>
        <v>1</v>
      </c>
      <c r="M7" s="2" t="s">
        <v>22</v>
      </c>
      <c r="N7" s="2">
        <v>1</v>
      </c>
      <c r="O7" s="52" t="s">
        <v>1651</v>
      </c>
      <c r="P7" s="52" t="s">
        <v>1410</v>
      </c>
    </row>
    <row r="8" spans="1:16" x14ac:dyDescent="0.2">
      <c r="A8">
        <v>7</v>
      </c>
      <c r="B8" t="s">
        <v>636</v>
      </c>
      <c r="C8" t="s">
        <v>169</v>
      </c>
      <c r="D8" t="s">
        <v>422</v>
      </c>
      <c r="F8">
        <v>15</v>
      </c>
      <c r="G8" s="55" t="str">
        <f t="shared" si="0"/>
        <v/>
      </c>
      <c r="H8" s="55">
        <f t="shared" si="1"/>
        <v>1826</v>
      </c>
      <c r="I8" t="s">
        <v>632</v>
      </c>
      <c r="J8" t="s">
        <v>1369</v>
      </c>
      <c r="K8" s="52" t="str">
        <f t="shared" si="2"/>
        <v>Servant</v>
      </c>
      <c r="L8" s="52">
        <f t="shared" si="3"/>
        <v>1</v>
      </c>
      <c r="M8" s="2" t="s">
        <v>22</v>
      </c>
      <c r="N8" s="2">
        <v>1</v>
      </c>
      <c r="O8" s="52" t="s">
        <v>1651</v>
      </c>
      <c r="P8" s="52" t="s">
        <v>1410</v>
      </c>
    </row>
    <row r="9" spans="1:16" x14ac:dyDescent="0.2">
      <c r="A9">
        <v>8</v>
      </c>
      <c r="B9" t="s">
        <v>637</v>
      </c>
      <c r="C9" t="s">
        <v>638</v>
      </c>
      <c r="D9" t="s">
        <v>422</v>
      </c>
      <c r="F9">
        <v>25</v>
      </c>
      <c r="G9" s="55" t="str">
        <f t="shared" si="0"/>
        <v/>
      </c>
      <c r="H9" s="55">
        <f t="shared" si="1"/>
        <v>1816</v>
      </c>
      <c r="I9" t="s">
        <v>631</v>
      </c>
      <c r="J9" t="s">
        <v>1369</v>
      </c>
      <c r="K9" s="52" t="str">
        <f t="shared" si="2"/>
        <v>Servant</v>
      </c>
      <c r="L9" s="52">
        <f t="shared" si="3"/>
        <v>1</v>
      </c>
      <c r="M9" s="2" t="s">
        <v>22</v>
      </c>
      <c r="N9" s="2">
        <v>1</v>
      </c>
      <c r="O9" s="52" t="s">
        <v>1651</v>
      </c>
      <c r="P9" s="52" t="s">
        <v>1410</v>
      </c>
    </row>
    <row r="10" spans="1:16" x14ac:dyDescent="0.2">
      <c r="A10">
        <v>9</v>
      </c>
      <c r="B10" t="s">
        <v>639</v>
      </c>
      <c r="C10" t="s">
        <v>640</v>
      </c>
      <c r="D10" t="s">
        <v>422</v>
      </c>
      <c r="F10">
        <v>25</v>
      </c>
      <c r="G10" s="55" t="str">
        <f t="shared" si="0"/>
        <v/>
      </c>
      <c r="H10" s="55">
        <f t="shared" si="1"/>
        <v>1816</v>
      </c>
      <c r="I10" t="s">
        <v>632</v>
      </c>
      <c r="J10" t="s">
        <v>1369</v>
      </c>
      <c r="K10" s="52" t="str">
        <f t="shared" si="2"/>
        <v>Servant</v>
      </c>
      <c r="L10" s="52">
        <f t="shared" si="3"/>
        <v>1</v>
      </c>
      <c r="M10" s="2" t="s">
        <v>22</v>
      </c>
      <c r="N10" s="2">
        <v>1</v>
      </c>
      <c r="O10" s="52" t="s">
        <v>1651</v>
      </c>
      <c r="P10" s="52" t="s">
        <v>1410</v>
      </c>
    </row>
    <row r="11" spans="1:16" x14ac:dyDescent="0.2">
      <c r="A11">
        <v>10</v>
      </c>
      <c r="B11" t="s">
        <v>641</v>
      </c>
      <c r="C11" t="s">
        <v>46</v>
      </c>
      <c r="D11" t="s">
        <v>422</v>
      </c>
      <c r="F11">
        <v>20</v>
      </c>
      <c r="G11" s="55" t="str">
        <f t="shared" si="0"/>
        <v/>
      </c>
      <c r="H11" s="55">
        <f t="shared" si="1"/>
        <v>1821</v>
      </c>
      <c r="I11" t="s">
        <v>632</v>
      </c>
      <c r="J11" t="s">
        <v>1369</v>
      </c>
      <c r="K11" s="52" t="str">
        <f t="shared" si="2"/>
        <v>Servant</v>
      </c>
      <c r="L11" s="52">
        <f t="shared" si="3"/>
        <v>1</v>
      </c>
      <c r="M11" s="2" t="s">
        <v>22</v>
      </c>
      <c r="N11" s="2">
        <v>1</v>
      </c>
      <c r="O11" s="52" t="s">
        <v>1651</v>
      </c>
      <c r="P11" s="52" t="s">
        <v>1410</v>
      </c>
    </row>
    <row r="12" spans="1:16" x14ac:dyDescent="0.2">
      <c r="A12">
        <v>11</v>
      </c>
      <c r="B12" t="s">
        <v>642</v>
      </c>
      <c r="C12" t="s">
        <v>57</v>
      </c>
      <c r="D12" t="s">
        <v>422</v>
      </c>
      <c r="F12">
        <v>15</v>
      </c>
      <c r="G12" s="55" t="str">
        <f t="shared" si="0"/>
        <v/>
      </c>
      <c r="H12" s="55">
        <f t="shared" si="1"/>
        <v>1826</v>
      </c>
      <c r="I12" t="s">
        <v>631</v>
      </c>
      <c r="J12" t="s">
        <v>1369</v>
      </c>
      <c r="K12" s="52" t="str">
        <f t="shared" si="2"/>
        <v>Servant</v>
      </c>
      <c r="L12" s="52">
        <f t="shared" si="3"/>
        <v>1</v>
      </c>
      <c r="M12" s="2" t="s">
        <v>22</v>
      </c>
      <c r="N12" s="2">
        <v>1</v>
      </c>
      <c r="O12" s="52" t="s">
        <v>1651</v>
      </c>
      <c r="P12" s="52" t="s">
        <v>1410</v>
      </c>
    </row>
    <row r="13" spans="1:16" x14ac:dyDescent="0.2">
      <c r="A13">
        <v>12</v>
      </c>
      <c r="B13" t="s">
        <v>643</v>
      </c>
      <c r="C13" t="s">
        <v>44</v>
      </c>
      <c r="D13" t="s">
        <v>422</v>
      </c>
      <c r="E13">
        <v>20</v>
      </c>
      <c r="G13" s="55">
        <f t="shared" si="0"/>
        <v>1821</v>
      </c>
      <c r="H13" s="55" t="str">
        <f t="shared" si="1"/>
        <v/>
      </c>
      <c r="I13" t="s">
        <v>631</v>
      </c>
      <c r="J13" s="9" t="s">
        <v>1338</v>
      </c>
      <c r="K13" s="52" t="str">
        <f t="shared" si="2"/>
        <v>Servant</v>
      </c>
      <c r="L13" s="52">
        <f t="shared" si="3"/>
        <v>1</v>
      </c>
      <c r="M13" s="2" t="s">
        <v>22</v>
      </c>
      <c r="N13" s="2">
        <v>1</v>
      </c>
      <c r="O13" s="52" t="s">
        <v>1651</v>
      </c>
      <c r="P13" s="52" t="s">
        <v>1410</v>
      </c>
    </row>
    <row r="14" spans="1:16" x14ac:dyDescent="0.2">
      <c r="A14">
        <v>13</v>
      </c>
      <c r="B14" t="s">
        <v>43</v>
      </c>
      <c r="C14" t="s">
        <v>44</v>
      </c>
      <c r="D14" t="s">
        <v>9</v>
      </c>
      <c r="E14">
        <v>35</v>
      </c>
      <c r="G14" s="55">
        <f t="shared" si="0"/>
        <v>1806</v>
      </c>
      <c r="H14" s="55" t="str">
        <f t="shared" si="1"/>
        <v/>
      </c>
      <c r="I14" t="s">
        <v>632</v>
      </c>
      <c r="J14" t="s">
        <v>18</v>
      </c>
      <c r="K14" s="52" t="str">
        <f t="shared" si="2"/>
        <v>Head</v>
      </c>
      <c r="L14" s="52">
        <f t="shared" si="3"/>
        <v>13</v>
      </c>
      <c r="M14" s="2" t="s">
        <v>87</v>
      </c>
      <c r="N14" s="2">
        <v>2</v>
      </c>
      <c r="O14" s="52" t="s">
        <v>1651</v>
      </c>
      <c r="P14" s="52" t="s">
        <v>1410</v>
      </c>
    </row>
    <row r="15" spans="1:16" x14ac:dyDescent="0.2">
      <c r="A15">
        <v>14</v>
      </c>
      <c r="B15" t="s">
        <v>43</v>
      </c>
      <c r="C15" t="s">
        <v>123</v>
      </c>
      <c r="D15" t="s">
        <v>397</v>
      </c>
      <c r="F15">
        <v>20</v>
      </c>
      <c r="G15" s="55" t="str">
        <f t="shared" si="0"/>
        <v/>
      </c>
      <c r="H15" s="55">
        <f t="shared" si="1"/>
        <v>1821</v>
      </c>
      <c r="I15" t="s">
        <v>632</v>
      </c>
      <c r="J15" t="s">
        <v>1301</v>
      </c>
      <c r="K15" s="52" t="str">
        <f t="shared" si="2"/>
        <v>Wife</v>
      </c>
      <c r="L15" s="52">
        <f t="shared" si="3"/>
        <v>13</v>
      </c>
      <c r="M15" s="2" t="s">
        <v>87</v>
      </c>
      <c r="N15" s="2">
        <v>2</v>
      </c>
      <c r="O15" s="52" t="s">
        <v>1651</v>
      </c>
      <c r="P15" s="52" t="s">
        <v>1410</v>
      </c>
    </row>
    <row r="16" spans="1:16" x14ac:dyDescent="0.2">
      <c r="A16">
        <v>15</v>
      </c>
      <c r="B16" t="s">
        <v>43</v>
      </c>
      <c r="C16" t="s">
        <v>635</v>
      </c>
      <c r="D16" t="s">
        <v>400</v>
      </c>
      <c r="F16">
        <v>1</v>
      </c>
      <c r="G16" s="55" t="str">
        <f t="shared" ref="G16:G79" si="4">IF(ISBLANK(E16),"",INT(1841.42-E16))</f>
        <v/>
      </c>
      <c r="H16" s="55">
        <f t="shared" ref="H16:H79" si="5">IF(ISBLANK(F16),"",IF(ISBLANK(E16),INT(1841.42-F16),"Error"))</f>
        <v>1840</v>
      </c>
      <c r="I16" t="s">
        <v>632</v>
      </c>
      <c r="J16" t="s">
        <v>1301</v>
      </c>
      <c r="K16" s="52" t="str">
        <f t="shared" si="2"/>
        <v>Daughter</v>
      </c>
      <c r="L16" s="52">
        <f t="shared" si="3"/>
        <v>13</v>
      </c>
      <c r="M16" s="2" t="s">
        <v>87</v>
      </c>
      <c r="N16" s="2">
        <v>2</v>
      </c>
      <c r="O16" s="52" t="s">
        <v>1651</v>
      </c>
      <c r="P16" s="52" t="s">
        <v>1410</v>
      </c>
    </row>
    <row r="17" spans="1:16" x14ac:dyDescent="0.2">
      <c r="A17">
        <v>16</v>
      </c>
      <c r="B17" t="s">
        <v>100</v>
      </c>
      <c r="C17" t="s">
        <v>644</v>
      </c>
      <c r="D17" t="s">
        <v>422</v>
      </c>
      <c r="E17">
        <v>35</v>
      </c>
      <c r="G17" s="55">
        <f t="shared" si="4"/>
        <v>1806</v>
      </c>
      <c r="H17" s="55" t="str">
        <f t="shared" si="5"/>
        <v/>
      </c>
      <c r="I17" t="s">
        <v>632</v>
      </c>
      <c r="J17" s="9" t="s">
        <v>1338</v>
      </c>
      <c r="K17" s="52" t="str">
        <f t="shared" si="2"/>
        <v>Servant</v>
      </c>
      <c r="L17" s="52">
        <f t="shared" si="3"/>
        <v>13</v>
      </c>
      <c r="M17" s="2" t="s">
        <v>87</v>
      </c>
      <c r="N17" s="2">
        <v>2</v>
      </c>
      <c r="O17" s="52" t="s">
        <v>1651</v>
      </c>
      <c r="P17" s="52" t="s">
        <v>1410</v>
      </c>
    </row>
    <row r="18" spans="1:16" x14ac:dyDescent="0.2">
      <c r="A18">
        <v>17</v>
      </c>
      <c r="B18" t="s">
        <v>1373</v>
      </c>
      <c r="C18" s="9" t="s">
        <v>1374</v>
      </c>
      <c r="D18" t="s">
        <v>422</v>
      </c>
      <c r="E18">
        <v>14</v>
      </c>
      <c r="G18" s="55">
        <f t="shared" si="4"/>
        <v>1827</v>
      </c>
      <c r="H18" s="55" t="str">
        <f t="shared" si="5"/>
        <v/>
      </c>
      <c r="I18" t="s">
        <v>632</v>
      </c>
      <c r="J18" s="9" t="s">
        <v>1338</v>
      </c>
      <c r="K18" s="52" t="str">
        <f t="shared" si="2"/>
        <v>Servant</v>
      </c>
      <c r="L18" s="52">
        <f t="shared" si="3"/>
        <v>13</v>
      </c>
      <c r="M18" s="2" t="s">
        <v>87</v>
      </c>
      <c r="N18" s="2">
        <v>2</v>
      </c>
      <c r="O18" s="52" t="s">
        <v>1651</v>
      </c>
      <c r="P18" s="52" t="s">
        <v>1410</v>
      </c>
    </row>
    <row r="19" spans="1:16" x14ac:dyDescent="0.2">
      <c r="A19">
        <v>18</v>
      </c>
      <c r="B19" t="s">
        <v>1372</v>
      </c>
      <c r="C19" t="s">
        <v>338</v>
      </c>
      <c r="D19" t="s">
        <v>422</v>
      </c>
      <c r="F19">
        <v>15</v>
      </c>
      <c r="G19" s="55" t="str">
        <f t="shared" si="4"/>
        <v/>
      </c>
      <c r="H19" s="55">
        <f t="shared" si="5"/>
        <v>1826</v>
      </c>
      <c r="I19" t="s">
        <v>632</v>
      </c>
      <c r="J19" t="s">
        <v>1369</v>
      </c>
      <c r="K19" s="52" t="str">
        <f t="shared" si="2"/>
        <v>Servant</v>
      </c>
      <c r="L19" s="52">
        <f t="shared" si="3"/>
        <v>13</v>
      </c>
      <c r="M19" s="2" t="s">
        <v>87</v>
      </c>
      <c r="N19" s="2">
        <v>2</v>
      </c>
      <c r="O19" s="52" t="s">
        <v>1651</v>
      </c>
      <c r="P19" s="52" t="s">
        <v>1410</v>
      </c>
    </row>
    <row r="20" spans="1:16" x14ac:dyDescent="0.2">
      <c r="A20">
        <v>19</v>
      </c>
      <c r="B20" t="s">
        <v>43</v>
      </c>
      <c r="C20" t="s">
        <v>44</v>
      </c>
      <c r="D20" t="s">
        <v>9</v>
      </c>
      <c r="E20">
        <v>20</v>
      </c>
      <c r="G20" s="55">
        <f t="shared" si="4"/>
        <v>1821</v>
      </c>
      <c r="H20" s="55" t="str">
        <f t="shared" si="5"/>
        <v/>
      </c>
      <c r="I20" t="s">
        <v>632</v>
      </c>
      <c r="J20" t="s">
        <v>18</v>
      </c>
      <c r="K20" s="52" t="str">
        <f t="shared" si="2"/>
        <v>Head</v>
      </c>
      <c r="L20" s="52">
        <f t="shared" si="3"/>
        <v>19</v>
      </c>
      <c r="M20" s="2" t="s">
        <v>87</v>
      </c>
      <c r="N20" s="2">
        <v>3</v>
      </c>
      <c r="O20" s="52" t="s">
        <v>1651</v>
      </c>
      <c r="P20" s="52" t="s">
        <v>1410</v>
      </c>
    </row>
    <row r="21" spans="1:16" x14ac:dyDescent="0.2">
      <c r="A21">
        <v>20</v>
      </c>
      <c r="B21" t="s">
        <v>48</v>
      </c>
      <c r="C21" t="s">
        <v>71</v>
      </c>
      <c r="D21" t="s">
        <v>422</v>
      </c>
      <c r="E21">
        <v>40</v>
      </c>
      <c r="G21" s="55">
        <f t="shared" si="4"/>
        <v>1801</v>
      </c>
      <c r="H21" s="55" t="str">
        <f t="shared" si="5"/>
        <v/>
      </c>
      <c r="I21" t="s">
        <v>632</v>
      </c>
      <c r="J21" s="9" t="s">
        <v>1338</v>
      </c>
      <c r="K21" s="52" t="str">
        <f t="shared" si="2"/>
        <v>Servant</v>
      </c>
      <c r="L21" s="52">
        <f t="shared" si="3"/>
        <v>19</v>
      </c>
      <c r="M21" s="2" t="s">
        <v>87</v>
      </c>
      <c r="N21" s="2">
        <v>3</v>
      </c>
      <c r="O21" s="52" t="s">
        <v>1651</v>
      </c>
      <c r="P21" s="52" t="s">
        <v>1410</v>
      </c>
    </row>
    <row r="22" spans="1:16" x14ac:dyDescent="0.2">
      <c r="A22">
        <v>21</v>
      </c>
      <c r="B22" t="s">
        <v>646</v>
      </c>
      <c r="C22" t="s">
        <v>647</v>
      </c>
      <c r="D22" t="s">
        <v>422</v>
      </c>
      <c r="F22">
        <v>35</v>
      </c>
      <c r="G22" s="55" t="str">
        <f t="shared" si="4"/>
        <v/>
      </c>
      <c r="H22" s="55">
        <f t="shared" si="5"/>
        <v>1806</v>
      </c>
      <c r="I22" t="s">
        <v>632</v>
      </c>
      <c r="J22" t="s">
        <v>1369</v>
      </c>
      <c r="K22" s="52" t="str">
        <f t="shared" si="2"/>
        <v>Servant</v>
      </c>
      <c r="L22" s="52">
        <f t="shared" si="3"/>
        <v>19</v>
      </c>
      <c r="M22" s="2" t="s">
        <v>87</v>
      </c>
      <c r="N22" s="2">
        <v>3</v>
      </c>
      <c r="O22" s="52" t="s">
        <v>1651</v>
      </c>
      <c r="P22" s="52" t="s">
        <v>1410</v>
      </c>
    </row>
    <row r="23" spans="1:16" x14ac:dyDescent="0.2">
      <c r="A23">
        <v>22</v>
      </c>
      <c r="B23" t="s">
        <v>85</v>
      </c>
      <c r="C23" t="s">
        <v>200</v>
      </c>
      <c r="D23" t="s">
        <v>422</v>
      </c>
      <c r="F23">
        <v>15</v>
      </c>
      <c r="G23" s="55" t="str">
        <f t="shared" si="4"/>
        <v/>
      </c>
      <c r="H23" s="55">
        <f t="shared" si="5"/>
        <v>1826</v>
      </c>
      <c r="I23" t="s">
        <v>632</v>
      </c>
      <c r="J23" t="s">
        <v>1369</v>
      </c>
      <c r="K23" s="52" t="str">
        <f t="shared" si="2"/>
        <v>Servant</v>
      </c>
      <c r="L23" s="52">
        <f t="shared" si="3"/>
        <v>19</v>
      </c>
      <c r="M23" s="2" t="s">
        <v>87</v>
      </c>
      <c r="N23" s="2">
        <v>3</v>
      </c>
      <c r="O23" s="52" t="s">
        <v>1651</v>
      </c>
      <c r="P23" s="52" t="s">
        <v>1410</v>
      </c>
    </row>
    <row r="24" spans="1:16" x14ac:dyDescent="0.2">
      <c r="A24">
        <v>23</v>
      </c>
      <c r="B24" t="s">
        <v>648</v>
      </c>
      <c r="C24" t="s">
        <v>50</v>
      </c>
      <c r="D24" t="s">
        <v>422</v>
      </c>
      <c r="E24">
        <v>15</v>
      </c>
      <c r="G24" s="55">
        <f t="shared" si="4"/>
        <v>1826</v>
      </c>
      <c r="H24" s="55" t="str">
        <f t="shared" si="5"/>
        <v/>
      </c>
      <c r="I24" t="s">
        <v>632</v>
      </c>
      <c r="J24" s="9" t="s">
        <v>1338</v>
      </c>
      <c r="K24" s="52" t="str">
        <f t="shared" si="2"/>
        <v>Servant</v>
      </c>
      <c r="L24" s="52">
        <f t="shared" si="3"/>
        <v>19</v>
      </c>
      <c r="M24" s="2" t="s">
        <v>87</v>
      </c>
      <c r="N24" s="2">
        <v>3</v>
      </c>
      <c r="O24" s="52" t="s">
        <v>1651</v>
      </c>
      <c r="P24" s="52" t="s">
        <v>1410</v>
      </c>
    </row>
    <row r="25" spans="1:16" x14ac:dyDescent="0.2">
      <c r="A25">
        <v>24</v>
      </c>
      <c r="B25" t="s">
        <v>85</v>
      </c>
      <c r="C25" t="s">
        <v>192</v>
      </c>
      <c r="D25" t="s">
        <v>422</v>
      </c>
      <c r="E25">
        <v>15</v>
      </c>
      <c r="G25" s="55">
        <f t="shared" si="4"/>
        <v>1826</v>
      </c>
      <c r="H25" s="55" t="str">
        <f t="shared" si="5"/>
        <v/>
      </c>
      <c r="I25" t="s">
        <v>632</v>
      </c>
      <c r="J25" s="9" t="s">
        <v>1338</v>
      </c>
      <c r="K25" s="52" t="str">
        <f t="shared" si="2"/>
        <v>Servant</v>
      </c>
      <c r="L25" s="52">
        <f t="shared" si="3"/>
        <v>19</v>
      </c>
      <c r="M25" s="2" t="s">
        <v>87</v>
      </c>
      <c r="N25" s="2">
        <v>3</v>
      </c>
      <c r="O25" s="52" t="s">
        <v>1651</v>
      </c>
      <c r="P25" s="52" t="s">
        <v>1410</v>
      </c>
    </row>
    <row r="26" spans="1:16" x14ac:dyDescent="0.2">
      <c r="A26">
        <v>25</v>
      </c>
      <c r="B26" t="s">
        <v>45</v>
      </c>
      <c r="C26" t="s">
        <v>46</v>
      </c>
      <c r="D26" t="s">
        <v>9</v>
      </c>
      <c r="F26">
        <v>80</v>
      </c>
      <c r="G26" s="55" t="str">
        <f t="shared" si="4"/>
        <v/>
      </c>
      <c r="H26" s="55">
        <f t="shared" si="5"/>
        <v>1761</v>
      </c>
      <c r="I26" t="s">
        <v>632</v>
      </c>
      <c r="J26" t="s">
        <v>24</v>
      </c>
      <c r="K26" s="52" t="str">
        <f t="shared" si="2"/>
        <v>Head</v>
      </c>
      <c r="L26" s="52">
        <f t="shared" si="3"/>
        <v>25</v>
      </c>
      <c r="M26" s="2" t="s">
        <v>87</v>
      </c>
      <c r="N26" s="2">
        <v>4</v>
      </c>
      <c r="O26" s="52" t="s">
        <v>1651</v>
      </c>
      <c r="P26" s="52" t="s">
        <v>1410</v>
      </c>
    </row>
    <row r="27" spans="1:16" x14ac:dyDescent="0.2">
      <c r="A27">
        <v>26</v>
      </c>
      <c r="B27" t="s">
        <v>1376</v>
      </c>
      <c r="C27" t="s">
        <v>47</v>
      </c>
      <c r="D27" t="s">
        <v>9</v>
      </c>
      <c r="E27">
        <v>35</v>
      </c>
      <c r="G27" s="55">
        <f t="shared" si="4"/>
        <v>1806</v>
      </c>
      <c r="H27" s="55" t="str">
        <f t="shared" si="5"/>
        <v/>
      </c>
      <c r="I27" t="s">
        <v>632</v>
      </c>
      <c r="J27" t="s">
        <v>18</v>
      </c>
      <c r="K27" s="52" t="str">
        <f t="shared" si="2"/>
        <v>Head</v>
      </c>
      <c r="L27" s="52">
        <f t="shared" si="3"/>
        <v>26</v>
      </c>
      <c r="M27" s="2" t="s">
        <v>25</v>
      </c>
      <c r="N27" s="2">
        <v>5</v>
      </c>
      <c r="O27" s="52" t="s">
        <v>1377</v>
      </c>
      <c r="P27" s="52" t="s">
        <v>1410</v>
      </c>
    </row>
    <row r="28" spans="1:16" x14ac:dyDescent="0.2">
      <c r="A28">
        <v>27</v>
      </c>
      <c r="B28" t="s">
        <v>1376</v>
      </c>
      <c r="C28" t="s">
        <v>1375</v>
      </c>
      <c r="D28" t="s">
        <v>397</v>
      </c>
      <c r="F28">
        <v>40</v>
      </c>
      <c r="G28" s="55" t="str">
        <f t="shared" si="4"/>
        <v/>
      </c>
      <c r="H28" s="55">
        <f t="shared" si="5"/>
        <v>1801</v>
      </c>
      <c r="I28" t="s">
        <v>632</v>
      </c>
      <c r="J28" t="s">
        <v>1301</v>
      </c>
      <c r="K28" s="52" t="str">
        <f t="shared" si="2"/>
        <v>Wife</v>
      </c>
      <c r="L28" s="52">
        <f t="shared" si="3"/>
        <v>26</v>
      </c>
      <c r="M28" s="2" t="s">
        <v>25</v>
      </c>
      <c r="N28" s="2">
        <v>5</v>
      </c>
      <c r="O28" s="52" t="s">
        <v>1651</v>
      </c>
      <c r="P28" s="52" t="s">
        <v>1410</v>
      </c>
    </row>
    <row r="29" spans="1:16" x14ac:dyDescent="0.2">
      <c r="A29">
        <v>28</v>
      </c>
      <c r="B29" t="s">
        <v>1376</v>
      </c>
      <c r="C29" t="s">
        <v>57</v>
      </c>
      <c r="D29" t="s">
        <v>400</v>
      </c>
      <c r="F29">
        <v>4</v>
      </c>
      <c r="G29" s="55" t="str">
        <f t="shared" si="4"/>
        <v/>
      </c>
      <c r="H29" s="55">
        <f t="shared" si="5"/>
        <v>1837</v>
      </c>
      <c r="I29" t="s">
        <v>632</v>
      </c>
      <c r="J29" t="s">
        <v>1301</v>
      </c>
      <c r="K29" s="52" t="str">
        <f t="shared" si="2"/>
        <v>Daughter</v>
      </c>
      <c r="L29" s="52">
        <f t="shared" si="3"/>
        <v>26</v>
      </c>
      <c r="M29" s="2" t="s">
        <v>25</v>
      </c>
      <c r="N29" s="2">
        <v>5</v>
      </c>
      <c r="O29" s="52" t="s">
        <v>1651</v>
      </c>
      <c r="P29" s="52" t="s">
        <v>1410</v>
      </c>
    </row>
    <row r="30" spans="1:16" x14ac:dyDescent="0.2">
      <c r="A30">
        <v>29</v>
      </c>
      <c r="B30" t="s">
        <v>649</v>
      </c>
      <c r="C30" t="s">
        <v>50</v>
      </c>
      <c r="D30" t="s">
        <v>422</v>
      </c>
      <c r="E30">
        <v>30</v>
      </c>
      <c r="G30" s="55">
        <f t="shared" si="4"/>
        <v>1811</v>
      </c>
      <c r="H30" s="55" t="str">
        <f t="shared" si="5"/>
        <v/>
      </c>
      <c r="I30" t="s">
        <v>632</v>
      </c>
      <c r="J30" s="9" t="s">
        <v>1338</v>
      </c>
      <c r="K30" s="52" t="str">
        <f t="shared" si="2"/>
        <v>Servant</v>
      </c>
      <c r="L30" s="52">
        <f t="shared" si="3"/>
        <v>26</v>
      </c>
      <c r="M30" s="2" t="s">
        <v>25</v>
      </c>
      <c r="N30" s="2">
        <v>5</v>
      </c>
      <c r="O30" s="52" t="s">
        <v>1651</v>
      </c>
      <c r="P30" s="52" t="s">
        <v>1410</v>
      </c>
    </row>
    <row r="31" spans="1:16" x14ac:dyDescent="0.2">
      <c r="A31">
        <v>30</v>
      </c>
      <c r="B31" t="s">
        <v>650</v>
      </c>
      <c r="C31" t="s">
        <v>50</v>
      </c>
      <c r="D31" t="s">
        <v>422</v>
      </c>
      <c r="E31">
        <v>15</v>
      </c>
      <c r="G31" s="55">
        <f t="shared" si="4"/>
        <v>1826</v>
      </c>
      <c r="H31" s="55" t="str">
        <f t="shared" si="5"/>
        <v/>
      </c>
      <c r="I31" t="s">
        <v>632</v>
      </c>
      <c r="J31" s="9" t="s">
        <v>1338</v>
      </c>
      <c r="K31" s="52" t="str">
        <f t="shared" si="2"/>
        <v>Servant</v>
      </c>
      <c r="L31" s="52">
        <f t="shared" si="3"/>
        <v>26</v>
      </c>
      <c r="M31" s="2" t="s">
        <v>25</v>
      </c>
      <c r="N31" s="2">
        <v>5</v>
      </c>
      <c r="O31" s="52" t="s">
        <v>1651</v>
      </c>
      <c r="P31" s="52" t="s">
        <v>1410</v>
      </c>
    </row>
    <row r="32" spans="1:16" x14ac:dyDescent="0.2">
      <c r="A32">
        <v>31</v>
      </c>
      <c r="B32" t="s">
        <v>45</v>
      </c>
      <c r="C32" t="s">
        <v>50</v>
      </c>
      <c r="D32" t="s">
        <v>422</v>
      </c>
      <c r="E32">
        <v>15</v>
      </c>
      <c r="G32" s="55">
        <f t="shared" si="4"/>
        <v>1826</v>
      </c>
      <c r="H32" s="55" t="str">
        <f t="shared" si="5"/>
        <v/>
      </c>
      <c r="I32" t="s">
        <v>632</v>
      </c>
      <c r="J32" s="9" t="s">
        <v>1338</v>
      </c>
      <c r="K32" s="52" t="str">
        <f t="shared" si="2"/>
        <v>Servant</v>
      </c>
      <c r="L32" s="52">
        <f t="shared" si="3"/>
        <v>26</v>
      </c>
      <c r="M32" s="2" t="s">
        <v>25</v>
      </c>
      <c r="N32" s="2">
        <v>5</v>
      </c>
      <c r="O32" s="52" t="s">
        <v>1651</v>
      </c>
      <c r="P32" s="52" t="s">
        <v>1410</v>
      </c>
    </row>
    <row r="33" spans="1:16" x14ac:dyDescent="0.2">
      <c r="A33">
        <v>32</v>
      </c>
      <c r="B33" t="s">
        <v>651</v>
      </c>
      <c r="C33" t="s">
        <v>447</v>
      </c>
      <c r="D33" t="s">
        <v>422</v>
      </c>
      <c r="F33">
        <v>20</v>
      </c>
      <c r="G33" s="55" t="str">
        <f t="shared" si="4"/>
        <v/>
      </c>
      <c r="H33" s="55">
        <f t="shared" si="5"/>
        <v>1821</v>
      </c>
      <c r="I33" t="s">
        <v>632</v>
      </c>
      <c r="J33" t="s">
        <v>1369</v>
      </c>
      <c r="K33" s="52" t="str">
        <f t="shared" si="2"/>
        <v>Servant</v>
      </c>
      <c r="L33" s="52">
        <f t="shared" si="3"/>
        <v>26</v>
      </c>
      <c r="M33" s="2" t="s">
        <v>25</v>
      </c>
      <c r="N33" s="2">
        <v>5</v>
      </c>
      <c r="O33" s="52" t="s">
        <v>1651</v>
      </c>
      <c r="P33" s="52" t="s">
        <v>1410</v>
      </c>
    </row>
    <row r="34" spans="1:16" x14ac:dyDescent="0.2">
      <c r="A34">
        <v>33</v>
      </c>
      <c r="B34" t="s">
        <v>652</v>
      </c>
      <c r="C34" t="s">
        <v>57</v>
      </c>
      <c r="D34" t="s">
        <v>422</v>
      </c>
      <c r="F34">
        <v>15</v>
      </c>
      <c r="G34" s="55" t="str">
        <f t="shared" si="4"/>
        <v/>
      </c>
      <c r="H34" s="55">
        <f t="shared" si="5"/>
        <v>1826</v>
      </c>
      <c r="I34" t="s">
        <v>632</v>
      </c>
      <c r="J34" t="s">
        <v>1369</v>
      </c>
      <c r="K34" s="52" t="str">
        <f t="shared" si="2"/>
        <v>Servant</v>
      </c>
      <c r="L34" s="52">
        <f t="shared" si="3"/>
        <v>26</v>
      </c>
      <c r="M34" s="2" t="s">
        <v>25</v>
      </c>
      <c r="N34" s="2">
        <v>5</v>
      </c>
      <c r="O34" s="52" t="s">
        <v>1651</v>
      </c>
      <c r="P34" s="52" t="s">
        <v>1410</v>
      </c>
    </row>
    <row r="35" spans="1:16" x14ac:dyDescent="0.2">
      <c r="A35">
        <v>34</v>
      </c>
      <c r="B35" t="s">
        <v>43</v>
      </c>
      <c r="C35" t="s">
        <v>44</v>
      </c>
      <c r="D35" t="s">
        <v>9</v>
      </c>
      <c r="E35">
        <v>35</v>
      </c>
      <c r="G35" s="55">
        <f t="shared" si="4"/>
        <v>1806</v>
      </c>
      <c r="H35" s="55" t="str">
        <f t="shared" si="5"/>
        <v/>
      </c>
      <c r="I35" t="s">
        <v>632</v>
      </c>
      <c r="J35" t="s">
        <v>18</v>
      </c>
      <c r="K35" s="52" t="str">
        <f t="shared" si="2"/>
        <v>Head</v>
      </c>
      <c r="L35" s="52">
        <f t="shared" ref="L35:L66" si="6">IF(K35="Head",A35,L34)</f>
        <v>34</v>
      </c>
      <c r="M35" s="2" t="s">
        <v>25</v>
      </c>
      <c r="N35" s="2">
        <v>6</v>
      </c>
      <c r="O35" s="52" t="s">
        <v>2749</v>
      </c>
      <c r="P35" s="52" t="s">
        <v>1410</v>
      </c>
    </row>
    <row r="36" spans="1:16" x14ac:dyDescent="0.2">
      <c r="A36">
        <v>35</v>
      </c>
      <c r="B36" t="s">
        <v>43</v>
      </c>
      <c r="C36" t="s">
        <v>46</v>
      </c>
      <c r="D36" t="s">
        <v>397</v>
      </c>
      <c r="F36">
        <v>30</v>
      </c>
      <c r="G36" s="55" t="str">
        <f t="shared" si="4"/>
        <v/>
      </c>
      <c r="H36" s="55">
        <f t="shared" si="5"/>
        <v>1811</v>
      </c>
      <c r="I36" t="s">
        <v>632</v>
      </c>
      <c r="J36" t="s">
        <v>1301</v>
      </c>
      <c r="K36" s="52" t="str">
        <f t="shared" si="2"/>
        <v>Wife</v>
      </c>
      <c r="L36" s="52">
        <f t="shared" si="6"/>
        <v>34</v>
      </c>
      <c r="M36" s="2" t="s">
        <v>25</v>
      </c>
      <c r="N36" s="2">
        <v>6</v>
      </c>
      <c r="O36" s="52" t="s">
        <v>1651</v>
      </c>
      <c r="P36" s="52" t="s">
        <v>1410</v>
      </c>
    </row>
    <row r="37" spans="1:16" x14ac:dyDescent="0.2">
      <c r="A37">
        <v>36</v>
      </c>
      <c r="B37" t="s">
        <v>43</v>
      </c>
      <c r="C37" t="s">
        <v>50</v>
      </c>
      <c r="D37" t="s">
        <v>409</v>
      </c>
      <c r="E37">
        <v>1</v>
      </c>
      <c r="G37" s="55">
        <f t="shared" si="4"/>
        <v>1840</v>
      </c>
      <c r="H37" s="55" t="str">
        <f t="shared" si="5"/>
        <v/>
      </c>
      <c r="I37" t="s">
        <v>632</v>
      </c>
      <c r="J37" t="s">
        <v>1301</v>
      </c>
      <c r="K37" s="52" t="str">
        <f t="shared" si="2"/>
        <v>Son</v>
      </c>
      <c r="L37" s="52">
        <f t="shared" si="6"/>
        <v>34</v>
      </c>
      <c r="M37" s="2" t="s">
        <v>25</v>
      </c>
      <c r="N37" s="2">
        <v>6</v>
      </c>
      <c r="O37" s="52" t="s">
        <v>1651</v>
      </c>
      <c r="P37" s="52" t="s">
        <v>1410</v>
      </c>
    </row>
    <row r="38" spans="1:16" x14ac:dyDescent="0.2">
      <c r="A38">
        <v>37</v>
      </c>
      <c r="B38" t="s">
        <v>43</v>
      </c>
      <c r="C38" t="s">
        <v>50</v>
      </c>
      <c r="D38" s="9" t="s">
        <v>1309</v>
      </c>
      <c r="E38">
        <v>25</v>
      </c>
      <c r="G38" s="55">
        <f t="shared" si="4"/>
        <v>1816</v>
      </c>
      <c r="H38" s="55" t="str">
        <f t="shared" si="5"/>
        <v/>
      </c>
      <c r="I38" t="s">
        <v>632</v>
      </c>
      <c r="J38" t="s">
        <v>12</v>
      </c>
      <c r="K38" s="52" t="str">
        <f t="shared" si="2"/>
        <v>Blank</v>
      </c>
      <c r="L38" s="52">
        <f t="shared" si="6"/>
        <v>34</v>
      </c>
      <c r="M38" s="2" t="s">
        <v>25</v>
      </c>
      <c r="N38" s="2">
        <v>6</v>
      </c>
      <c r="O38" s="52" t="s">
        <v>1651</v>
      </c>
      <c r="P38" s="52" t="s">
        <v>1410</v>
      </c>
    </row>
    <row r="39" spans="1:16" x14ac:dyDescent="0.2">
      <c r="A39">
        <v>38</v>
      </c>
      <c r="B39" t="s">
        <v>1378</v>
      </c>
      <c r="C39" t="s">
        <v>169</v>
      </c>
      <c r="D39" t="s">
        <v>422</v>
      </c>
      <c r="F39">
        <v>15</v>
      </c>
      <c r="G39" s="55" t="str">
        <f t="shared" si="4"/>
        <v/>
      </c>
      <c r="H39" s="55">
        <f t="shared" si="5"/>
        <v>1826</v>
      </c>
      <c r="I39" t="s">
        <v>632</v>
      </c>
      <c r="J39" t="s">
        <v>1369</v>
      </c>
      <c r="K39" s="52" t="str">
        <f t="shared" si="2"/>
        <v>Servant</v>
      </c>
      <c r="L39" s="52">
        <f t="shared" si="6"/>
        <v>34</v>
      </c>
      <c r="M39" s="2" t="s">
        <v>25</v>
      </c>
      <c r="N39" s="2">
        <v>6</v>
      </c>
      <c r="O39" s="52" t="s">
        <v>1651</v>
      </c>
      <c r="P39" s="52" t="s">
        <v>1410</v>
      </c>
    </row>
    <row r="40" spans="1:16" x14ac:dyDescent="0.2">
      <c r="A40">
        <v>39</v>
      </c>
      <c r="B40" t="s">
        <v>48</v>
      </c>
      <c r="C40" t="s">
        <v>44</v>
      </c>
      <c r="D40" t="s">
        <v>9</v>
      </c>
      <c r="E40">
        <v>45</v>
      </c>
      <c r="G40" s="55">
        <f t="shared" si="4"/>
        <v>1796</v>
      </c>
      <c r="H40" s="55" t="str">
        <f t="shared" si="5"/>
        <v/>
      </c>
      <c r="I40" t="s">
        <v>632</v>
      </c>
      <c r="J40" t="s">
        <v>18</v>
      </c>
      <c r="K40" s="52" t="str">
        <f t="shared" si="2"/>
        <v>Head</v>
      </c>
      <c r="L40" s="52">
        <f t="shared" si="6"/>
        <v>39</v>
      </c>
      <c r="M40" s="2" t="s">
        <v>25</v>
      </c>
      <c r="N40" s="2">
        <v>7</v>
      </c>
      <c r="O40" s="52" t="s">
        <v>1651</v>
      </c>
      <c r="P40" s="52" t="s">
        <v>1410</v>
      </c>
    </row>
    <row r="41" spans="1:16" x14ac:dyDescent="0.2">
      <c r="A41">
        <v>40</v>
      </c>
      <c r="B41" t="s">
        <v>48</v>
      </c>
      <c r="C41" t="s">
        <v>123</v>
      </c>
      <c r="D41" t="s">
        <v>397</v>
      </c>
      <c r="F41">
        <v>40</v>
      </c>
      <c r="G41" s="55" t="str">
        <f t="shared" si="4"/>
        <v/>
      </c>
      <c r="H41" s="55">
        <f t="shared" si="5"/>
        <v>1801</v>
      </c>
      <c r="I41" t="s">
        <v>632</v>
      </c>
      <c r="J41" t="s">
        <v>1301</v>
      </c>
      <c r="K41" s="52" t="str">
        <f t="shared" si="2"/>
        <v>Wife</v>
      </c>
      <c r="L41" s="52">
        <f t="shared" si="6"/>
        <v>39</v>
      </c>
      <c r="M41" s="2" t="s">
        <v>25</v>
      </c>
      <c r="N41" s="2">
        <v>7</v>
      </c>
      <c r="O41" s="52" t="s">
        <v>1651</v>
      </c>
      <c r="P41" s="52" t="s">
        <v>1410</v>
      </c>
    </row>
    <row r="42" spans="1:16" x14ac:dyDescent="0.2">
      <c r="A42">
        <v>41</v>
      </c>
      <c r="B42" t="s">
        <v>48</v>
      </c>
      <c r="C42" t="s">
        <v>50</v>
      </c>
      <c r="D42" t="s">
        <v>409</v>
      </c>
      <c r="E42">
        <v>8</v>
      </c>
      <c r="G42" s="55">
        <f t="shared" si="4"/>
        <v>1833</v>
      </c>
      <c r="H42" s="55" t="str">
        <f t="shared" si="5"/>
        <v/>
      </c>
      <c r="I42" t="s">
        <v>632</v>
      </c>
      <c r="J42" t="s">
        <v>1301</v>
      </c>
      <c r="K42" s="52" t="str">
        <f t="shared" si="2"/>
        <v>Son</v>
      </c>
      <c r="L42" s="52">
        <f t="shared" si="6"/>
        <v>39</v>
      </c>
      <c r="M42" s="2" t="s">
        <v>25</v>
      </c>
      <c r="N42" s="2">
        <v>7</v>
      </c>
      <c r="O42" s="52" t="s">
        <v>1651</v>
      </c>
      <c r="P42" s="52" t="s">
        <v>1410</v>
      </c>
    </row>
    <row r="43" spans="1:16" x14ac:dyDescent="0.2">
      <c r="A43">
        <v>42</v>
      </c>
      <c r="B43" t="s">
        <v>48</v>
      </c>
      <c r="C43" t="s">
        <v>46</v>
      </c>
      <c r="D43" t="s">
        <v>400</v>
      </c>
      <c r="F43">
        <v>4</v>
      </c>
      <c r="G43" s="55" t="str">
        <f t="shared" si="4"/>
        <v/>
      </c>
      <c r="H43" s="55">
        <f t="shared" si="5"/>
        <v>1837</v>
      </c>
      <c r="I43" t="s">
        <v>632</v>
      </c>
      <c r="J43" t="s">
        <v>1301</v>
      </c>
      <c r="K43" s="52" t="str">
        <f t="shared" si="2"/>
        <v>Daughter</v>
      </c>
      <c r="L43" s="52">
        <f t="shared" si="6"/>
        <v>39</v>
      </c>
      <c r="M43" s="2" t="s">
        <v>25</v>
      </c>
      <c r="N43" s="2">
        <v>7</v>
      </c>
      <c r="O43" s="52" t="s">
        <v>1651</v>
      </c>
      <c r="P43" s="52" t="s">
        <v>1410</v>
      </c>
    </row>
    <row r="44" spans="1:16" x14ac:dyDescent="0.2">
      <c r="A44">
        <v>43</v>
      </c>
      <c r="B44" t="s">
        <v>286</v>
      </c>
      <c r="C44" t="s">
        <v>46</v>
      </c>
      <c r="D44" t="s">
        <v>1646</v>
      </c>
      <c r="F44">
        <v>75</v>
      </c>
      <c r="G44" s="55" t="str">
        <f t="shared" si="4"/>
        <v/>
      </c>
      <c r="H44" s="55">
        <f t="shared" si="5"/>
        <v>1766</v>
      </c>
      <c r="I44" t="s">
        <v>632</v>
      </c>
      <c r="J44" t="s">
        <v>1301</v>
      </c>
      <c r="K44" s="52" t="str">
        <f t="shared" si="2"/>
        <v>Mother-in-Law</v>
      </c>
      <c r="L44" s="52">
        <f t="shared" si="6"/>
        <v>39</v>
      </c>
      <c r="M44" s="2" t="s">
        <v>25</v>
      </c>
      <c r="N44" s="2">
        <v>7</v>
      </c>
      <c r="O44" s="52" t="s">
        <v>1379</v>
      </c>
      <c r="P44" s="52" t="s">
        <v>1410</v>
      </c>
    </row>
    <row r="45" spans="1:16" x14ac:dyDescent="0.2">
      <c r="A45">
        <v>44</v>
      </c>
      <c r="B45" s="9" t="s">
        <v>1383</v>
      </c>
      <c r="C45" t="s">
        <v>399</v>
      </c>
      <c r="D45" t="s">
        <v>422</v>
      </c>
      <c r="F45">
        <v>15</v>
      </c>
      <c r="G45" s="55" t="str">
        <f t="shared" si="4"/>
        <v/>
      </c>
      <c r="H45" s="55">
        <f t="shared" si="5"/>
        <v>1826</v>
      </c>
      <c r="I45" t="s">
        <v>632</v>
      </c>
      <c r="J45" t="s">
        <v>1369</v>
      </c>
      <c r="K45" s="52" t="str">
        <f t="shared" si="2"/>
        <v>Servant</v>
      </c>
      <c r="L45" s="52">
        <f t="shared" si="6"/>
        <v>39</v>
      </c>
      <c r="M45" s="2" t="s">
        <v>25</v>
      </c>
      <c r="N45" s="2">
        <v>7</v>
      </c>
      <c r="O45" s="52" t="s">
        <v>1651</v>
      </c>
      <c r="P45" s="52" t="s">
        <v>1410</v>
      </c>
    </row>
    <row r="46" spans="1:16" x14ac:dyDescent="0.2">
      <c r="A46">
        <v>45</v>
      </c>
      <c r="B46" t="s">
        <v>64</v>
      </c>
      <c r="C46" t="s">
        <v>60</v>
      </c>
      <c r="D46" t="s">
        <v>422</v>
      </c>
      <c r="E46">
        <v>20</v>
      </c>
      <c r="G46" s="55">
        <f t="shared" si="4"/>
        <v>1821</v>
      </c>
      <c r="H46" s="55" t="str">
        <f t="shared" si="5"/>
        <v/>
      </c>
      <c r="I46" t="s">
        <v>632</v>
      </c>
      <c r="J46" s="9" t="s">
        <v>1338</v>
      </c>
      <c r="K46" s="52" t="str">
        <f t="shared" si="2"/>
        <v>Servant</v>
      </c>
      <c r="L46" s="52">
        <f t="shared" si="6"/>
        <v>39</v>
      </c>
      <c r="M46" s="2" t="s">
        <v>25</v>
      </c>
      <c r="N46" s="2">
        <v>7</v>
      </c>
      <c r="O46" s="52" t="s">
        <v>1651</v>
      </c>
      <c r="P46" s="52" t="s">
        <v>1410</v>
      </c>
    </row>
    <row r="47" spans="1:16" x14ac:dyDescent="0.2">
      <c r="A47">
        <v>46</v>
      </c>
      <c r="B47" t="s">
        <v>207</v>
      </c>
      <c r="C47" t="s">
        <v>44</v>
      </c>
      <c r="D47" t="s">
        <v>422</v>
      </c>
      <c r="E47">
        <v>15</v>
      </c>
      <c r="G47" s="55">
        <f t="shared" si="4"/>
        <v>1826</v>
      </c>
      <c r="H47" s="55" t="str">
        <f t="shared" si="5"/>
        <v/>
      </c>
      <c r="I47" t="s">
        <v>632</v>
      </c>
      <c r="J47" s="9" t="s">
        <v>1338</v>
      </c>
      <c r="K47" s="52" t="str">
        <f t="shared" si="2"/>
        <v>Servant</v>
      </c>
      <c r="L47" s="52">
        <f t="shared" si="6"/>
        <v>39</v>
      </c>
      <c r="M47" s="2" t="s">
        <v>25</v>
      </c>
      <c r="N47" s="2">
        <v>7</v>
      </c>
      <c r="O47" s="52" t="s">
        <v>1651</v>
      </c>
      <c r="P47" s="52" t="s">
        <v>1410</v>
      </c>
    </row>
    <row r="48" spans="1:16" x14ac:dyDescent="0.2">
      <c r="A48">
        <v>47</v>
      </c>
      <c r="B48" t="s">
        <v>49</v>
      </c>
      <c r="C48" t="s">
        <v>50</v>
      </c>
      <c r="D48" t="s">
        <v>9</v>
      </c>
      <c r="E48">
        <v>65</v>
      </c>
      <c r="G48" s="55">
        <f t="shared" si="4"/>
        <v>1776</v>
      </c>
      <c r="H48" s="55" t="str">
        <f t="shared" si="5"/>
        <v/>
      </c>
      <c r="I48" s="9" t="s">
        <v>1340</v>
      </c>
      <c r="J48" t="s">
        <v>26</v>
      </c>
      <c r="K48" s="52" t="str">
        <f t="shared" si="2"/>
        <v>Head</v>
      </c>
      <c r="L48" s="52">
        <f t="shared" si="6"/>
        <v>47</v>
      </c>
      <c r="M48" s="2" t="s">
        <v>25</v>
      </c>
      <c r="N48" s="2">
        <v>8</v>
      </c>
      <c r="O48" s="52" t="s">
        <v>1651</v>
      </c>
      <c r="P48" s="52" t="s">
        <v>1410</v>
      </c>
    </row>
    <row r="49" spans="1:16" x14ac:dyDescent="0.2">
      <c r="A49">
        <v>48</v>
      </c>
      <c r="B49" t="s">
        <v>49</v>
      </c>
      <c r="C49" t="s">
        <v>57</v>
      </c>
      <c r="D49" t="s">
        <v>397</v>
      </c>
      <c r="F49">
        <v>60</v>
      </c>
      <c r="G49" s="55" t="str">
        <f t="shared" si="4"/>
        <v/>
      </c>
      <c r="H49" s="55">
        <f t="shared" si="5"/>
        <v>1781</v>
      </c>
      <c r="I49" t="s">
        <v>632</v>
      </c>
      <c r="J49" t="s">
        <v>1301</v>
      </c>
      <c r="K49" s="52" t="str">
        <f t="shared" si="2"/>
        <v>Wife</v>
      </c>
      <c r="L49" s="52">
        <f t="shared" si="6"/>
        <v>47</v>
      </c>
      <c r="M49" s="2" t="s">
        <v>25</v>
      </c>
      <c r="N49" s="2">
        <v>8</v>
      </c>
      <c r="O49" s="52" t="s">
        <v>1651</v>
      </c>
      <c r="P49" s="52" t="s">
        <v>1410</v>
      </c>
    </row>
    <row r="50" spans="1:16" x14ac:dyDescent="0.2">
      <c r="A50">
        <v>49</v>
      </c>
      <c r="B50" t="s">
        <v>43</v>
      </c>
      <c r="C50" t="s">
        <v>399</v>
      </c>
      <c r="D50" s="9" t="s">
        <v>1309</v>
      </c>
      <c r="F50">
        <v>15</v>
      </c>
      <c r="G50" s="55" t="str">
        <f t="shared" si="4"/>
        <v/>
      </c>
      <c r="H50" s="55">
        <f t="shared" si="5"/>
        <v>1826</v>
      </c>
      <c r="I50" t="s">
        <v>632</v>
      </c>
      <c r="J50" t="s">
        <v>1301</v>
      </c>
      <c r="K50" s="52" t="str">
        <f t="shared" si="2"/>
        <v>Blank</v>
      </c>
      <c r="L50" s="52">
        <f t="shared" si="6"/>
        <v>47</v>
      </c>
      <c r="M50" s="2" t="s">
        <v>25</v>
      </c>
      <c r="N50" s="2">
        <v>8</v>
      </c>
      <c r="O50" s="52" t="s">
        <v>1380</v>
      </c>
      <c r="P50" s="52" t="s">
        <v>1410</v>
      </c>
    </row>
    <row r="51" spans="1:16" x14ac:dyDescent="0.2">
      <c r="A51">
        <v>50</v>
      </c>
      <c r="B51" t="s">
        <v>51</v>
      </c>
      <c r="C51" t="s">
        <v>52</v>
      </c>
      <c r="D51" t="s">
        <v>9</v>
      </c>
      <c r="E51">
        <v>75</v>
      </c>
      <c r="G51" s="55">
        <f t="shared" si="4"/>
        <v>1766</v>
      </c>
      <c r="H51" s="55" t="str">
        <f t="shared" si="5"/>
        <v/>
      </c>
      <c r="I51" t="s">
        <v>632</v>
      </c>
      <c r="J51" t="s">
        <v>12</v>
      </c>
      <c r="K51" s="52" t="str">
        <f t="shared" si="2"/>
        <v>Head</v>
      </c>
      <c r="L51" s="52">
        <f t="shared" si="6"/>
        <v>50</v>
      </c>
      <c r="M51" s="2" t="s">
        <v>25</v>
      </c>
      <c r="N51" s="2">
        <v>9</v>
      </c>
      <c r="O51" s="52" t="s">
        <v>1651</v>
      </c>
      <c r="P51" s="52" t="s">
        <v>1410</v>
      </c>
    </row>
    <row r="52" spans="1:16" x14ac:dyDescent="0.2">
      <c r="A52">
        <v>51</v>
      </c>
      <c r="B52" t="s">
        <v>53</v>
      </c>
      <c r="C52" t="s">
        <v>50</v>
      </c>
      <c r="D52" t="s">
        <v>9</v>
      </c>
      <c r="E52">
        <v>50</v>
      </c>
      <c r="G52" s="55">
        <f t="shared" si="4"/>
        <v>1791</v>
      </c>
      <c r="H52" s="55" t="str">
        <f t="shared" si="5"/>
        <v/>
      </c>
      <c r="I52" t="s">
        <v>632</v>
      </c>
      <c r="J52" t="s">
        <v>18</v>
      </c>
      <c r="K52" s="52" t="str">
        <f t="shared" si="2"/>
        <v>Head</v>
      </c>
      <c r="L52" s="52">
        <f t="shared" si="6"/>
        <v>51</v>
      </c>
      <c r="M52" s="2" t="s">
        <v>27</v>
      </c>
      <c r="N52" s="2">
        <v>10</v>
      </c>
      <c r="O52" s="52" t="s">
        <v>1651</v>
      </c>
      <c r="P52" s="52" t="s">
        <v>1410</v>
      </c>
    </row>
    <row r="53" spans="1:16" x14ac:dyDescent="0.2">
      <c r="A53">
        <v>52</v>
      </c>
      <c r="B53" t="s">
        <v>53</v>
      </c>
      <c r="C53" t="s">
        <v>169</v>
      </c>
      <c r="D53" t="s">
        <v>397</v>
      </c>
      <c r="F53">
        <v>45</v>
      </c>
      <c r="G53" s="55" t="str">
        <f t="shared" si="4"/>
        <v/>
      </c>
      <c r="H53" s="55">
        <f t="shared" si="5"/>
        <v>1796</v>
      </c>
      <c r="I53" t="s">
        <v>632</v>
      </c>
      <c r="J53" t="s">
        <v>1301</v>
      </c>
      <c r="K53" s="52" t="str">
        <f t="shared" si="2"/>
        <v>Wife</v>
      </c>
      <c r="L53" s="52">
        <f t="shared" si="6"/>
        <v>51</v>
      </c>
      <c r="M53" s="2" t="s">
        <v>27</v>
      </c>
      <c r="N53" s="2">
        <v>10</v>
      </c>
      <c r="O53" s="52" t="s">
        <v>1651</v>
      </c>
      <c r="P53" s="52" t="s">
        <v>1410</v>
      </c>
    </row>
    <row r="54" spans="1:16" x14ac:dyDescent="0.2">
      <c r="A54">
        <v>53</v>
      </c>
      <c r="B54" t="s">
        <v>53</v>
      </c>
      <c r="C54" t="s">
        <v>653</v>
      </c>
      <c r="D54" t="s">
        <v>409</v>
      </c>
      <c r="E54">
        <v>15</v>
      </c>
      <c r="G54" s="55">
        <f t="shared" si="4"/>
        <v>1826</v>
      </c>
      <c r="H54" s="55" t="str">
        <f t="shared" si="5"/>
        <v/>
      </c>
      <c r="I54" t="s">
        <v>632</v>
      </c>
      <c r="J54" t="s">
        <v>1301</v>
      </c>
      <c r="K54" s="52" t="str">
        <f t="shared" si="2"/>
        <v>Son</v>
      </c>
      <c r="L54" s="52">
        <f t="shared" si="6"/>
        <v>51</v>
      </c>
      <c r="M54" s="2" t="s">
        <v>27</v>
      </c>
      <c r="N54" s="2">
        <v>10</v>
      </c>
      <c r="O54" s="52" t="s">
        <v>1651</v>
      </c>
      <c r="P54" s="52" t="s">
        <v>1410</v>
      </c>
    </row>
    <row r="55" spans="1:16" x14ac:dyDescent="0.2">
      <c r="A55">
        <v>54</v>
      </c>
      <c r="B55" t="s">
        <v>53</v>
      </c>
      <c r="C55" t="s">
        <v>169</v>
      </c>
      <c r="D55" t="s">
        <v>400</v>
      </c>
      <c r="F55">
        <v>10</v>
      </c>
      <c r="G55" s="55" t="str">
        <f t="shared" si="4"/>
        <v/>
      </c>
      <c r="H55" s="55">
        <f t="shared" si="5"/>
        <v>1831</v>
      </c>
      <c r="I55" t="s">
        <v>632</v>
      </c>
      <c r="J55" t="s">
        <v>1301</v>
      </c>
      <c r="K55" s="52" t="str">
        <f t="shared" si="2"/>
        <v>Daughter</v>
      </c>
      <c r="L55" s="52">
        <f t="shared" si="6"/>
        <v>51</v>
      </c>
      <c r="M55" s="2" t="s">
        <v>27</v>
      </c>
      <c r="N55" s="2">
        <v>10</v>
      </c>
      <c r="O55" s="52" t="s">
        <v>1651</v>
      </c>
      <c r="P55" s="52" t="s">
        <v>1410</v>
      </c>
    </row>
    <row r="56" spans="1:16" x14ac:dyDescent="0.2">
      <c r="A56">
        <v>55</v>
      </c>
      <c r="B56" t="s">
        <v>144</v>
      </c>
      <c r="C56" t="s">
        <v>46</v>
      </c>
      <c r="D56" t="s">
        <v>422</v>
      </c>
      <c r="F56">
        <v>14</v>
      </c>
      <c r="G56" s="55" t="str">
        <f t="shared" si="4"/>
        <v/>
      </c>
      <c r="H56" s="55">
        <f t="shared" si="5"/>
        <v>1827</v>
      </c>
      <c r="I56" t="s">
        <v>632</v>
      </c>
      <c r="J56" t="s">
        <v>1369</v>
      </c>
      <c r="K56" s="52" t="str">
        <f t="shared" si="2"/>
        <v>Servant</v>
      </c>
      <c r="L56" s="52">
        <f t="shared" si="6"/>
        <v>51</v>
      </c>
      <c r="M56" s="2" t="s">
        <v>27</v>
      </c>
      <c r="N56" s="2">
        <v>10</v>
      </c>
      <c r="O56" s="52" t="s">
        <v>1651</v>
      </c>
      <c r="P56" s="52" t="s">
        <v>1410</v>
      </c>
    </row>
    <row r="57" spans="1:16" x14ac:dyDescent="0.2">
      <c r="A57">
        <v>56</v>
      </c>
      <c r="B57" s="9" t="s">
        <v>1382</v>
      </c>
      <c r="C57" t="s">
        <v>54</v>
      </c>
      <c r="D57" t="s">
        <v>9</v>
      </c>
      <c r="E57">
        <v>30</v>
      </c>
      <c r="G57" s="55">
        <f t="shared" si="4"/>
        <v>1811</v>
      </c>
      <c r="H57" s="55" t="str">
        <f t="shared" si="5"/>
        <v/>
      </c>
      <c r="I57" t="s">
        <v>632</v>
      </c>
      <c r="J57" t="s">
        <v>15</v>
      </c>
      <c r="K57" s="52" t="str">
        <f t="shared" si="2"/>
        <v>Head</v>
      </c>
      <c r="L57" s="52">
        <f t="shared" si="6"/>
        <v>56</v>
      </c>
      <c r="M57" s="2" t="s">
        <v>27</v>
      </c>
      <c r="N57" s="2">
        <v>11</v>
      </c>
      <c r="O57" s="52" t="s">
        <v>1651</v>
      </c>
      <c r="P57" s="52" t="s">
        <v>1410</v>
      </c>
    </row>
    <row r="58" spans="1:16" x14ac:dyDescent="0.2">
      <c r="A58">
        <v>57</v>
      </c>
      <c r="B58" s="9" t="s">
        <v>1382</v>
      </c>
      <c r="C58" t="s">
        <v>635</v>
      </c>
      <c r="D58" t="s">
        <v>397</v>
      </c>
      <c r="F58">
        <v>25</v>
      </c>
      <c r="G58" s="55" t="str">
        <f t="shared" si="4"/>
        <v/>
      </c>
      <c r="H58" s="55">
        <f t="shared" si="5"/>
        <v>1816</v>
      </c>
      <c r="I58" t="s">
        <v>632</v>
      </c>
      <c r="J58" t="s">
        <v>1301</v>
      </c>
      <c r="K58" s="52" t="str">
        <f t="shared" si="2"/>
        <v>Wife</v>
      </c>
      <c r="L58" s="52">
        <f t="shared" si="6"/>
        <v>56</v>
      </c>
      <c r="M58" s="2" t="s">
        <v>27</v>
      </c>
      <c r="N58" s="2">
        <v>11</v>
      </c>
      <c r="O58" s="52" t="s">
        <v>1651</v>
      </c>
      <c r="P58" s="52" t="s">
        <v>1410</v>
      </c>
    </row>
    <row r="59" spans="1:16" x14ac:dyDescent="0.2">
      <c r="A59">
        <v>58</v>
      </c>
      <c r="B59" s="9" t="s">
        <v>1382</v>
      </c>
      <c r="C59" t="s">
        <v>98</v>
      </c>
      <c r="D59" t="s">
        <v>409</v>
      </c>
      <c r="E59">
        <v>8</v>
      </c>
      <c r="G59" s="55">
        <f t="shared" si="4"/>
        <v>1833</v>
      </c>
      <c r="H59" s="55" t="str">
        <f t="shared" si="5"/>
        <v/>
      </c>
      <c r="I59" t="s">
        <v>632</v>
      </c>
      <c r="J59" t="s">
        <v>1301</v>
      </c>
      <c r="K59" s="52" t="str">
        <f t="shared" si="2"/>
        <v>Son</v>
      </c>
      <c r="L59" s="52">
        <f t="shared" si="6"/>
        <v>56</v>
      </c>
      <c r="M59" s="2" t="s">
        <v>27</v>
      </c>
      <c r="N59" s="2">
        <v>11</v>
      </c>
      <c r="O59" s="52" t="s">
        <v>1651</v>
      </c>
      <c r="P59" s="52" t="s">
        <v>1410</v>
      </c>
    </row>
    <row r="60" spans="1:16" x14ac:dyDescent="0.2">
      <c r="A60">
        <v>59</v>
      </c>
      <c r="B60" s="9" t="s">
        <v>1382</v>
      </c>
      <c r="C60" t="s">
        <v>44</v>
      </c>
      <c r="D60" t="s">
        <v>409</v>
      </c>
      <c r="E60">
        <v>5</v>
      </c>
      <c r="G60" s="55">
        <f t="shared" si="4"/>
        <v>1836</v>
      </c>
      <c r="H60" s="55" t="str">
        <f t="shared" si="5"/>
        <v/>
      </c>
      <c r="I60" t="s">
        <v>632</v>
      </c>
      <c r="J60" t="s">
        <v>1301</v>
      </c>
      <c r="K60" s="52" t="str">
        <f t="shared" si="2"/>
        <v>Son</v>
      </c>
      <c r="L60" s="52">
        <f t="shared" si="6"/>
        <v>56</v>
      </c>
      <c r="M60" s="2" t="s">
        <v>27</v>
      </c>
      <c r="N60" s="2">
        <v>11</v>
      </c>
      <c r="O60" s="52" t="s">
        <v>1651</v>
      </c>
      <c r="P60" s="52" t="s">
        <v>1410</v>
      </c>
    </row>
    <row r="61" spans="1:16" x14ac:dyDescent="0.2">
      <c r="A61">
        <v>60</v>
      </c>
      <c r="B61" s="9" t="s">
        <v>1382</v>
      </c>
      <c r="C61" t="s">
        <v>50</v>
      </c>
      <c r="D61" t="s">
        <v>409</v>
      </c>
      <c r="E61">
        <v>2</v>
      </c>
      <c r="G61" s="55">
        <f t="shared" si="4"/>
        <v>1839</v>
      </c>
      <c r="H61" s="55" t="str">
        <f t="shared" si="5"/>
        <v/>
      </c>
      <c r="I61" t="s">
        <v>632</v>
      </c>
      <c r="J61" t="s">
        <v>1301</v>
      </c>
      <c r="K61" s="52" t="str">
        <f t="shared" si="2"/>
        <v>Son</v>
      </c>
      <c r="L61" s="52">
        <f t="shared" si="6"/>
        <v>56</v>
      </c>
      <c r="M61" s="2" t="s">
        <v>27</v>
      </c>
      <c r="N61" s="2">
        <v>11</v>
      </c>
      <c r="O61" s="52" t="s">
        <v>1651</v>
      </c>
      <c r="P61" s="52" t="s">
        <v>1410</v>
      </c>
    </row>
    <row r="62" spans="1:16" x14ac:dyDescent="0.2">
      <c r="A62">
        <v>61</v>
      </c>
      <c r="B62" s="9" t="s">
        <v>1382</v>
      </c>
      <c r="C62" t="s">
        <v>654</v>
      </c>
      <c r="D62" t="s">
        <v>400</v>
      </c>
      <c r="F62">
        <f>2/12</f>
        <v>0.16666666666666666</v>
      </c>
      <c r="G62" s="55" t="str">
        <f t="shared" si="4"/>
        <v/>
      </c>
      <c r="H62" s="55">
        <f t="shared" si="5"/>
        <v>1841</v>
      </c>
      <c r="I62" t="s">
        <v>632</v>
      </c>
      <c r="J62" t="s">
        <v>1301</v>
      </c>
      <c r="K62" s="52" t="str">
        <f t="shared" si="2"/>
        <v>Daughter</v>
      </c>
      <c r="L62" s="52">
        <f t="shared" si="6"/>
        <v>56</v>
      </c>
      <c r="M62" s="2" t="s">
        <v>27</v>
      </c>
      <c r="N62" s="2">
        <v>11</v>
      </c>
      <c r="O62" s="52" t="s">
        <v>1651</v>
      </c>
      <c r="P62" s="52" t="s">
        <v>1410</v>
      </c>
    </row>
    <row r="63" spans="1:16" x14ac:dyDescent="0.2">
      <c r="A63">
        <v>62</v>
      </c>
      <c r="B63" s="9" t="s">
        <v>1381</v>
      </c>
      <c r="C63" t="s">
        <v>57</v>
      </c>
      <c r="D63" t="s">
        <v>422</v>
      </c>
      <c r="F63">
        <v>12</v>
      </c>
      <c r="G63" s="55" t="str">
        <f t="shared" si="4"/>
        <v/>
      </c>
      <c r="H63" s="55">
        <f t="shared" si="5"/>
        <v>1829</v>
      </c>
      <c r="I63" t="s">
        <v>632</v>
      </c>
      <c r="J63" t="s">
        <v>1369</v>
      </c>
      <c r="K63" s="52" t="str">
        <f t="shared" si="2"/>
        <v>Servant</v>
      </c>
      <c r="L63" s="52">
        <f t="shared" si="6"/>
        <v>56</v>
      </c>
      <c r="M63" s="2" t="s">
        <v>27</v>
      </c>
      <c r="N63" s="2">
        <v>11</v>
      </c>
      <c r="O63" s="52" t="s">
        <v>1651</v>
      </c>
      <c r="P63" s="52" t="s">
        <v>1410</v>
      </c>
    </row>
    <row r="64" spans="1:16" x14ac:dyDescent="0.2">
      <c r="A64">
        <v>63</v>
      </c>
      <c r="B64" t="s">
        <v>43</v>
      </c>
      <c r="C64" t="s">
        <v>71</v>
      </c>
      <c r="D64" t="s">
        <v>9</v>
      </c>
      <c r="E64">
        <v>45</v>
      </c>
      <c r="G64" s="55">
        <f t="shared" si="4"/>
        <v>1796</v>
      </c>
      <c r="H64" s="55" t="str">
        <f t="shared" si="5"/>
        <v/>
      </c>
      <c r="I64" t="s">
        <v>632</v>
      </c>
      <c r="J64" t="s">
        <v>13</v>
      </c>
      <c r="K64" s="52" t="str">
        <f t="shared" si="2"/>
        <v>Head</v>
      </c>
      <c r="L64" s="52">
        <f t="shared" si="6"/>
        <v>63</v>
      </c>
      <c r="M64" s="2" t="s">
        <v>27</v>
      </c>
      <c r="N64" s="2">
        <v>12</v>
      </c>
      <c r="O64" s="52" t="s">
        <v>1651</v>
      </c>
      <c r="P64" s="52" t="s">
        <v>1410</v>
      </c>
    </row>
    <row r="65" spans="1:16" x14ac:dyDescent="0.2">
      <c r="A65">
        <v>64</v>
      </c>
      <c r="B65" t="s">
        <v>43</v>
      </c>
      <c r="C65" t="s">
        <v>46</v>
      </c>
      <c r="D65" t="s">
        <v>397</v>
      </c>
      <c r="F65">
        <v>30</v>
      </c>
      <c r="G65" s="55" t="str">
        <f t="shared" si="4"/>
        <v/>
      </c>
      <c r="H65" s="55">
        <f t="shared" si="5"/>
        <v>1811</v>
      </c>
      <c r="I65" t="s">
        <v>632</v>
      </c>
      <c r="J65" t="s">
        <v>1301</v>
      </c>
      <c r="K65" s="52" t="str">
        <f t="shared" si="2"/>
        <v>Wife</v>
      </c>
      <c r="L65" s="52">
        <f t="shared" si="6"/>
        <v>63</v>
      </c>
      <c r="M65" s="2" t="s">
        <v>27</v>
      </c>
      <c r="N65" s="2">
        <v>12</v>
      </c>
      <c r="O65" s="52" t="s">
        <v>1651</v>
      </c>
      <c r="P65" s="52" t="s">
        <v>1410</v>
      </c>
    </row>
    <row r="66" spans="1:16" x14ac:dyDescent="0.2">
      <c r="A66">
        <v>65</v>
      </c>
      <c r="B66" t="s">
        <v>43</v>
      </c>
      <c r="C66" t="s">
        <v>655</v>
      </c>
      <c r="D66" t="s">
        <v>409</v>
      </c>
      <c r="E66">
        <v>12</v>
      </c>
      <c r="G66" s="55">
        <f t="shared" si="4"/>
        <v>1829</v>
      </c>
      <c r="H66" s="55" t="str">
        <f t="shared" si="5"/>
        <v/>
      </c>
      <c r="I66" t="s">
        <v>632</v>
      </c>
      <c r="J66" t="s">
        <v>1301</v>
      </c>
      <c r="K66" s="52" t="str">
        <f t="shared" ref="K66:K129" si="7">IF(ISBLANK(D66),"",D66)</f>
        <v>Son</v>
      </c>
      <c r="L66" s="52">
        <f t="shared" si="6"/>
        <v>63</v>
      </c>
      <c r="M66" s="2" t="s">
        <v>27</v>
      </c>
      <c r="N66" s="2">
        <v>12</v>
      </c>
      <c r="O66" s="52" t="s">
        <v>1651</v>
      </c>
      <c r="P66" s="52" t="s">
        <v>1410</v>
      </c>
    </row>
    <row r="67" spans="1:16" x14ac:dyDescent="0.2">
      <c r="A67">
        <v>66</v>
      </c>
      <c r="B67" t="s">
        <v>656</v>
      </c>
      <c r="C67" t="s">
        <v>1384</v>
      </c>
      <c r="D67" s="9" t="s">
        <v>705</v>
      </c>
      <c r="E67">
        <v>20</v>
      </c>
      <c r="G67" s="55">
        <f t="shared" si="4"/>
        <v>1821</v>
      </c>
      <c r="H67" s="55" t="str">
        <f t="shared" si="5"/>
        <v/>
      </c>
      <c r="I67" t="s">
        <v>632</v>
      </c>
      <c r="J67" t="s">
        <v>1881</v>
      </c>
      <c r="K67" s="52" t="str">
        <f t="shared" si="7"/>
        <v>Lodger</v>
      </c>
      <c r="L67" s="52">
        <f>IF(K67="Head",A67,L66)</f>
        <v>63</v>
      </c>
      <c r="M67" s="2" t="s">
        <v>27</v>
      </c>
      <c r="N67" s="2">
        <v>12</v>
      </c>
      <c r="O67" s="52" t="s">
        <v>1651</v>
      </c>
      <c r="P67" s="52" t="s">
        <v>1410</v>
      </c>
    </row>
    <row r="68" spans="1:16" x14ac:dyDescent="0.2">
      <c r="A68">
        <v>67</v>
      </c>
      <c r="B68" t="s">
        <v>657</v>
      </c>
      <c r="C68" t="s">
        <v>65</v>
      </c>
      <c r="D68" s="9" t="s">
        <v>705</v>
      </c>
      <c r="E68">
        <v>25</v>
      </c>
      <c r="G68" s="55">
        <f t="shared" si="4"/>
        <v>1816</v>
      </c>
      <c r="H68" s="55" t="str">
        <f t="shared" si="5"/>
        <v/>
      </c>
      <c r="I68" t="s">
        <v>632</v>
      </c>
      <c r="J68" t="s">
        <v>1884</v>
      </c>
      <c r="K68" s="52" t="str">
        <f t="shared" si="7"/>
        <v>Lodger</v>
      </c>
      <c r="L68" s="52">
        <f>IF(K68="Head",A68,L67)</f>
        <v>63</v>
      </c>
      <c r="M68" s="2" t="s">
        <v>27</v>
      </c>
      <c r="N68" s="2">
        <v>12</v>
      </c>
      <c r="O68" s="52" t="s">
        <v>1651</v>
      </c>
      <c r="P68" s="52" t="s">
        <v>1410</v>
      </c>
    </row>
    <row r="69" spans="1:16" x14ac:dyDescent="0.2">
      <c r="A69">
        <v>68</v>
      </c>
      <c r="B69" t="s">
        <v>658</v>
      </c>
      <c r="C69" t="s">
        <v>44</v>
      </c>
      <c r="D69" s="9" t="s">
        <v>705</v>
      </c>
      <c r="E69">
        <v>20</v>
      </c>
      <c r="G69" s="55">
        <f t="shared" si="4"/>
        <v>1821</v>
      </c>
      <c r="H69" s="55" t="str">
        <f t="shared" si="5"/>
        <v/>
      </c>
      <c r="I69" t="s">
        <v>632</v>
      </c>
      <c r="J69" t="s">
        <v>1884</v>
      </c>
      <c r="K69" s="52" t="str">
        <f t="shared" si="7"/>
        <v>Lodger</v>
      </c>
      <c r="L69" s="52">
        <f>IF(K69="Head",A69,L68)</f>
        <v>63</v>
      </c>
      <c r="M69" s="2" t="s">
        <v>27</v>
      </c>
      <c r="N69" s="2">
        <v>12</v>
      </c>
      <c r="O69" s="52" t="s">
        <v>1651</v>
      </c>
      <c r="P69" s="52" t="s">
        <v>1410</v>
      </c>
    </row>
    <row r="70" spans="1:16" x14ac:dyDescent="0.2">
      <c r="A70">
        <v>69</v>
      </c>
      <c r="B70" t="s">
        <v>45</v>
      </c>
      <c r="C70" t="s">
        <v>659</v>
      </c>
      <c r="D70" s="9" t="s">
        <v>705</v>
      </c>
      <c r="E70">
        <v>14</v>
      </c>
      <c r="G70" s="55">
        <f t="shared" si="4"/>
        <v>1827</v>
      </c>
      <c r="H70" s="55" t="str">
        <f t="shared" si="5"/>
        <v/>
      </c>
      <c r="I70" t="s">
        <v>632</v>
      </c>
      <c r="J70" t="s">
        <v>14</v>
      </c>
      <c r="K70" s="52" t="str">
        <f t="shared" si="7"/>
        <v>Lodger</v>
      </c>
      <c r="L70" s="52">
        <f>IF(K70="Head",A70,L69)</f>
        <v>63</v>
      </c>
      <c r="M70" s="2" t="s">
        <v>27</v>
      </c>
      <c r="N70" s="2">
        <v>12</v>
      </c>
      <c r="O70" s="52" t="s">
        <v>1651</v>
      </c>
      <c r="P70" s="52" t="s">
        <v>1410</v>
      </c>
    </row>
    <row r="71" spans="1:16" x14ac:dyDescent="0.2">
      <c r="A71">
        <v>71</v>
      </c>
      <c r="B71" t="s">
        <v>53</v>
      </c>
      <c r="C71" t="s">
        <v>55</v>
      </c>
      <c r="D71" t="s">
        <v>9</v>
      </c>
      <c r="E71">
        <v>30</v>
      </c>
      <c r="G71" s="55">
        <f t="shared" si="4"/>
        <v>1811</v>
      </c>
      <c r="H71" s="55" t="str">
        <f t="shared" si="5"/>
        <v/>
      </c>
      <c r="I71" t="s">
        <v>632</v>
      </c>
      <c r="J71" t="s">
        <v>12</v>
      </c>
      <c r="K71" s="52" t="str">
        <f t="shared" si="7"/>
        <v>Head</v>
      </c>
      <c r="L71" s="52">
        <f>IF(K71="Head",A71,#REF!)</f>
        <v>71</v>
      </c>
      <c r="M71" s="2" t="s">
        <v>27</v>
      </c>
      <c r="N71" s="2">
        <v>13</v>
      </c>
      <c r="O71" s="52" t="s">
        <v>1651</v>
      </c>
      <c r="P71" s="52" t="s">
        <v>1410</v>
      </c>
    </row>
    <row r="72" spans="1:16" x14ac:dyDescent="0.2">
      <c r="A72">
        <v>72</v>
      </c>
      <c r="B72" t="s">
        <v>53</v>
      </c>
      <c r="C72" t="s">
        <v>1385</v>
      </c>
      <c r="D72" t="s">
        <v>397</v>
      </c>
      <c r="F72">
        <v>30</v>
      </c>
      <c r="G72" s="55" t="str">
        <f t="shared" si="4"/>
        <v/>
      </c>
      <c r="H72" s="55">
        <f t="shared" si="5"/>
        <v>1811</v>
      </c>
      <c r="I72" t="s">
        <v>632</v>
      </c>
      <c r="J72" t="s">
        <v>1301</v>
      </c>
      <c r="K72" s="52" t="str">
        <f t="shared" si="7"/>
        <v>Wife</v>
      </c>
      <c r="L72" s="52">
        <f t="shared" ref="L72:L135" si="8">IF(K72="Head",A72,L71)</f>
        <v>71</v>
      </c>
      <c r="M72" s="2" t="s">
        <v>27</v>
      </c>
      <c r="N72" s="2">
        <v>13</v>
      </c>
      <c r="O72" s="52" t="s">
        <v>1651</v>
      </c>
      <c r="P72" s="52" t="s">
        <v>1410</v>
      </c>
    </row>
    <row r="73" spans="1:16" x14ac:dyDescent="0.2">
      <c r="A73">
        <v>73</v>
      </c>
      <c r="B73" t="s">
        <v>53</v>
      </c>
      <c r="C73" t="s">
        <v>44</v>
      </c>
      <c r="D73" t="s">
        <v>409</v>
      </c>
      <c r="E73">
        <v>7</v>
      </c>
      <c r="G73" s="55">
        <f t="shared" si="4"/>
        <v>1834</v>
      </c>
      <c r="H73" s="55" t="str">
        <f t="shared" si="5"/>
        <v/>
      </c>
      <c r="I73" t="s">
        <v>632</v>
      </c>
      <c r="J73" t="s">
        <v>1301</v>
      </c>
      <c r="K73" s="52" t="str">
        <f t="shared" si="7"/>
        <v>Son</v>
      </c>
      <c r="L73" s="52">
        <f t="shared" si="8"/>
        <v>71</v>
      </c>
      <c r="M73" s="2" t="s">
        <v>27</v>
      </c>
      <c r="N73" s="2">
        <v>13</v>
      </c>
      <c r="O73" s="52" t="s">
        <v>1651</v>
      </c>
      <c r="P73" s="52" t="s">
        <v>1410</v>
      </c>
    </row>
    <row r="74" spans="1:16" x14ac:dyDescent="0.2">
      <c r="A74">
        <v>74</v>
      </c>
      <c r="B74" t="s">
        <v>53</v>
      </c>
      <c r="C74" t="s">
        <v>55</v>
      </c>
      <c r="D74" t="s">
        <v>409</v>
      </c>
      <c r="E74">
        <v>5</v>
      </c>
      <c r="G74" s="55">
        <f t="shared" si="4"/>
        <v>1836</v>
      </c>
      <c r="H74" s="55" t="str">
        <f t="shared" si="5"/>
        <v/>
      </c>
      <c r="I74" t="s">
        <v>632</v>
      </c>
      <c r="J74" t="s">
        <v>1301</v>
      </c>
      <c r="K74" s="52" t="str">
        <f t="shared" si="7"/>
        <v>Son</v>
      </c>
      <c r="L74" s="52">
        <f t="shared" si="8"/>
        <v>71</v>
      </c>
      <c r="M74" s="2" t="s">
        <v>27</v>
      </c>
      <c r="N74" s="2">
        <v>13</v>
      </c>
      <c r="O74" s="52" t="s">
        <v>1651</v>
      </c>
      <c r="P74" s="52" t="s">
        <v>1410</v>
      </c>
    </row>
    <row r="75" spans="1:16" x14ac:dyDescent="0.2">
      <c r="A75">
        <v>75</v>
      </c>
      <c r="B75" t="s">
        <v>53</v>
      </c>
      <c r="C75" t="s">
        <v>50</v>
      </c>
      <c r="D75" t="s">
        <v>409</v>
      </c>
      <c r="E75">
        <v>3</v>
      </c>
      <c r="G75" s="55">
        <f t="shared" si="4"/>
        <v>1838</v>
      </c>
      <c r="H75" s="55" t="str">
        <f t="shared" si="5"/>
        <v/>
      </c>
      <c r="I75" t="s">
        <v>632</v>
      </c>
      <c r="J75" t="s">
        <v>1301</v>
      </c>
      <c r="K75" s="52" t="str">
        <f t="shared" si="7"/>
        <v>Son</v>
      </c>
      <c r="L75" s="52">
        <f t="shared" si="8"/>
        <v>71</v>
      </c>
      <c r="M75" s="2" t="s">
        <v>27</v>
      </c>
      <c r="N75" s="2">
        <v>13</v>
      </c>
      <c r="O75" s="52" t="s">
        <v>1651</v>
      </c>
      <c r="P75" s="52" t="s">
        <v>1410</v>
      </c>
    </row>
    <row r="76" spans="1:16" x14ac:dyDescent="0.2">
      <c r="A76">
        <v>76</v>
      </c>
      <c r="B76" t="s">
        <v>53</v>
      </c>
      <c r="C76" t="s">
        <v>71</v>
      </c>
      <c r="D76" t="s">
        <v>409</v>
      </c>
      <c r="E76">
        <v>1</v>
      </c>
      <c r="G76" s="55">
        <f t="shared" si="4"/>
        <v>1840</v>
      </c>
      <c r="H76" s="55" t="str">
        <f t="shared" si="5"/>
        <v/>
      </c>
      <c r="I76" t="s">
        <v>632</v>
      </c>
      <c r="J76" t="s">
        <v>1301</v>
      </c>
      <c r="K76" s="52" t="str">
        <f t="shared" si="7"/>
        <v>Son</v>
      </c>
      <c r="L76" s="52">
        <f t="shared" si="8"/>
        <v>71</v>
      </c>
      <c r="M76" s="2" t="s">
        <v>27</v>
      </c>
      <c r="N76" s="2">
        <v>13</v>
      </c>
      <c r="O76" s="52" t="s">
        <v>1651</v>
      </c>
      <c r="P76" s="52" t="s">
        <v>1410</v>
      </c>
    </row>
    <row r="77" spans="1:16" x14ac:dyDescent="0.2">
      <c r="A77">
        <v>77</v>
      </c>
      <c r="B77" t="s">
        <v>56</v>
      </c>
      <c r="C77" t="s">
        <v>71</v>
      </c>
      <c r="D77" t="s">
        <v>9</v>
      </c>
      <c r="E77">
        <v>40</v>
      </c>
      <c r="G77" s="55">
        <f t="shared" si="4"/>
        <v>1801</v>
      </c>
      <c r="H77" s="55" t="str">
        <f t="shared" si="5"/>
        <v/>
      </c>
      <c r="I77" t="s">
        <v>632</v>
      </c>
      <c r="J77" t="s">
        <v>12</v>
      </c>
      <c r="K77" s="52" t="str">
        <f t="shared" si="7"/>
        <v>Head</v>
      </c>
      <c r="L77" s="52">
        <f t="shared" si="8"/>
        <v>77</v>
      </c>
      <c r="M77" s="2" t="s">
        <v>28</v>
      </c>
      <c r="N77" s="2">
        <v>14</v>
      </c>
      <c r="O77" s="52" t="s">
        <v>1651</v>
      </c>
      <c r="P77" s="52" t="s">
        <v>1410</v>
      </c>
    </row>
    <row r="78" spans="1:16" x14ac:dyDescent="0.2">
      <c r="A78">
        <v>78</v>
      </c>
      <c r="B78" t="s">
        <v>56</v>
      </c>
      <c r="C78" t="s">
        <v>660</v>
      </c>
      <c r="D78" t="s">
        <v>397</v>
      </c>
      <c r="F78">
        <v>35</v>
      </c>
      <c r="G78" s="55" t="str">
        <f t="shared" si="4"/>
        <v/>
      </c>
      <c r="H78" s="55">
        <f t="shared" si="5"/>
        <v>1806</v>
      </c>
      <c r="I78" t="s">
        <v>632</v>
      </c>
      <c r="J78" t="s">
        <v>1301</v>
      </c>
      <c r="K78" s="52" t="str">
        <f t="shared" si="7"/>
        <v>Wife</v>
      </c>
      <c r="L78" s="52">
        <f t="shared" si="8"/>
        <v>77</v>
      </c>
      <c r="M78" s="2" t="s">
        <v>28</v>
      </c>
      <c r="N78" s="2">
        <v>14</v>
      </c>
      <c r="O78" s="52" t="s">
        <v>1651</v>
      </c>
      <c r="P78" s="52" t="s">
        <v>1410</v>
      </c>
    </row>
    <row r="79" spans="1:16" x14ac:dyDescent="0.2">
      <c r="A79">
        <v>79</v>
      </c>
      <c r="B79" t="s">
        <v>56</v>
      </c>
      <c r="C79" t="s">
        <v>57</v>
      </c>
      <c r="D79" t="s">
        <v>400</v>
      </c>
      <c r="F79">
        <v>13</v>
      </c>
      <c r="G79" s="55" t="str">
        <f t="shared" si="4"/>
        <v/>
      </c>
      <c r="H79" s="55">
        <f t="shared" si="5"/>
        <v>1828</v>
      </c>
      <c r="I79" t="s">
        <v>632</v>
      </c>
      <c r="J79" t="s">
        <v>1301</v>
      </c>
      <c r="K79" s="52" t="str">
        <f t="shared" si="7"/>
        <v>Daughter</v>
      </c>
      <c r="L79" s="52">
        <f t="shared" si="8"/>
        <v>77</v>
      </c>
      <c r="M79" s="2" t="s">
        <v>28</v>
      </c>
      <c r="N79" s="2">
        <v>14</v>
      </c>
      <c r="O79" s="52" t="s">
        <v>1651</v>
      </c>
      <c r="P79" s="52" t="s">
        <v>1410</v>
      </c>
    </row>
    <row r="80" spans="1:16" x14ac:dyDescent="0.2">
      <c r="A80">
        <v>80</v>
      </c>
      <c r="B80" t="s">
        <v>56</v>
      </c>
      <c r="C80" t="s">
        <v>123</v>
      </c>
      <c r="D80" t="s">
        <v>400</v>
      </c>
      <c r="F80">
        <v>10</v>
      </c>
      <c r="G80" s="55" t="str">
        <f t="shared" ref="G80:G143" si="9">IF(ISBLANK(E80),"",INT(1841.42-E80))</f>
        <v/>
      </c>
      <c r="H80" s="55">
        <f t="shared" ref="H80:H143" si="10">IF(ISBLANK(F80),"",IF(ISBLANK(E80),INT(1841.42-F80),"Error"))</f>
        <v>1831</v>
      </c>
      <c r="I80" t="s">
        <v>632</v>
      </c>
      <c r="J80" t="s">
        <v>1301</v>
      </c>
      <c r="K80" s="52" t="str">
        <f t="shared" si="7"/>
        <v>Daughter</v>
      </c>
      <c r="L80" s="52">
        <f t="shared" si="8"/>
        <v>77</v>
      </c>
      <c r="M80" s="2" t="s">
        <v>28</v>
      </c>
      <c r="N80" s="2">
        <v>14</v>
      </c>
      <c r="O80" s="52" t="s">
        <v>1651</v>
      </c>
      <c r="P80" s="52" t="s">
        <v>1410</v>
      </c>
    </row>
    <row r="81" spans="1:16" x14ac:dyDescent="0.2">
      <c r="A81">
        <v>81</v>
      </c>
      <c r="B81" t="s">
        <v>56</v>
      </c>
      <c r="C81" t="s">
        <v>44</v>
      </c>
      <c r="D81" t="s">
        <v>409</v>
      </c>
      <c r="E81">
        <v>5</v>
      </c>
      <c r="G81" s="55">
        <f t="shared" si="9"/>
        <v>1836</v>
      </c>
      <c r="H81" s="55" t="str">
        <f t="shared" si="10"/>
        <v/>
      </c>
      <c r="I81" t="s">
        <v>632</v>
      </c>
      <c r="J81" t="s">
        <v>1301</v>
      </c>
      <c r="K81" s="52" t="str">
        <f t="shared" si="7"/>
        <v>Son</v>
      </c>
      <c r="L81" s="52">
        <f t="shared" si="8"/>
        <v>77</v>
      </c>
      <c r="M81" s="2" t="s">
        <v>28</v>
      </c>
      <c r="N81" s="2">
        <v>14</v>
      </c>
      <c r="O81" s="52" t="s">
        <v>1651</v>
      </c>
      <c r="P81" s="52" t="s">
        <v>1410</v>
      </c>
    </row>
    <row r="82" spans="1:16" x14ac:dyDescent="0.2">
      <c r="A82">
        <v>82</v>
      </c>
      <c r="B82" t="s">
        <v>661</v>
      </c>
      <c r="C82" t="s">
        <v>493</v>
      </c>
      <c r="D82" s="9" t="s">
        <v>1309</v>
      </c>
      <c r="F82">
        <v>6</v>
      </c>
      <c r="G82" s="55" t="str">
        <f t="shared" si="9"/>
        <v/>
      </c>
      <c r="H82" s="55">
        <f t="shared" si="10"/>
        <v>1835</v>
      </c>
      <c r="I82" t="s">
        <v>632</v>
      </c>
      <c r="J82" t="s">
        <v>1301</v>
      </c>
      <c r="K82" s="52" t="str">
        <f t="shared" si="7"/>
        <v>Blank</v>
      </c>
      <c r="L82" s="52">
        <f t="shared" si="8"/>
        <v>77</v>
      </c>
      <c r="M82" s="2" t="s">
        <v>28</v>
      </c>
      <c r="N82" s="2">
        <v>14</v>
      </c>
      <c r="O82" s="52" t="s">
        <v>1651</v>
      </c>
      <c r="P82" s="52" t="s">
        <v>1410</v>
      </c>
    </row>
    <row r="83" spans="1:16" x14ac:dyDescent="0.2">
      <c r="A83">
        <v>83</v>
      </c>
      <c r="B83" t="s">
        <v>45</v>
      </c>
      <c r="C83" t="s">
        <v>57</v>
      </c>
      <c r="D83" t="s">
        <v>9</v>
      </c>
      <c r="F83">
        <v>30</v>
      </c>
      <c r="G83" s="55" t="str">
        <f t="shared" si="9"/>
        <v/>
      </c>
      <c r="H83" s="55">
        <f t="shared" si="10"/>
        <v>1811</v>
      </c>
      <c r="I83" t="s">
        <v>632</v>
      </c>
      <c r="J83" t="s">
        <v>12</v>
      </c>
      <c r="K83" s="52" t="str">
        <f t="shared" si="7"/>
        <v>Head</v>
      </c>
      <c r="L83" s="52">
        <f t="shared" si="8"/>
        <v>83</v>
      </c>
      <c r="M83" s="2" t="s">
        <v>28</v>
      </c>
      <c r="N83" s="2">
        <v>15</v>
      </c>
      <c r="O83" s="52" t="s">
        <v>1651</v>
      </c>
      <c r="P83" s="52" t="s">
        <v>1410</v>
      </c>
    </row>
    <row r="84" spans="1:16" x14ac:dyDescent="0.2">
      <c r="A84">
        <v>84</v>
      </c>
      <c r="B84" t="s">
        <v>45</v>
      </c>
      <c r="C84" t="s">
        <v>60</v>
      </c>
      <c r="D84" t="s">
        <v>409</v>
      </c>
      <c r="E84">
        <v>12</v>
      </c>
      <c r="G84" s="55">
        <f t="shared" si="9"/>
        <v>1829</v>
      </c>
      <c r="H84" s="55" t="str">
        <f t="shared" si="10"/>
        <v/>
      </c>
      <c r="I84" t="s">
        <v>632</v>
      </c>
      <c r="J84" t="s">
        <v>1301</v>
      </c>
      <c r="K84" s="52" t="str">
        <f t="shared" si="7"/>
        <v>Son</v>
      </c>
      <c r="L84" s="52">
        <f t="shared" si="8"/>
        <v>83</v>
      </c>
      <c r="M84" s="2" t="s">
        <v>28</v>
      </c>
      <c r="N84" s="2">
        <v>15</v>
      </c>
      <c r="O84" s="52" t="s">
        <v>1651</v>
      </c>
      <c r="P84" s="52" t="s">
        <v>1410</v>
      </c>
    </row>
    <row r="85" spans="1:16" x14ac:dyDescent="0.2">
      <c r="A85">
        <v>85</v>
      </c>
      <c r="B85" t="s">
        <v>45</v>
      </c>
      <c r="C85" s="9" t="s">
        <v>1312</v>
      </c>
      <c r="D85" t="s">
        <v>409</v>
      </c>
      <c r="E85">
        <v>9</v>
      </c>
      <c r="G85" s="55">
        <f t="shared" si="9"/>
        <v>1832</v>
      </c>
      <c r="H85" s="55" t="str">
        <f t="shared" si="10"/>
        <v/>
      </c>
      <c r="I85" t="s">
        <v>632</v>
      </c>
      <c r="J85" t="s">
        <v>1301</v>
      </c>
      <c r="K85" s="52" t="str">
        <f t="shared" si="7"/>
        <v>Son</v>
      </c>
      <c r="L85" s="52">
        <f t="shared" si="8"/>
        <v>83</v>
      </c>
      <c r="M85" s="2" t="s">
        <v>28</v>
      </c>
      <c r="N85" s="2">
        <v>15</v>
      </c>
      <c r="O85" s="52" t="s">
        <v>1651</v>
      </c>
      <c r="P85" s="52" t="s">
        <v>1410</v>
      </c>
    </row>
    <row r="86" spans="1:16" x14ac:dyDescent="0.2">
      <c r="A86">
        <v>86</v>
      </c>
      <c r="B86" t="s">
        <v>45</v>
      </c>
      <c r="C86" t="s">
        <v>662</v>
      </c>
      <c r="D86" t="s">
        <v>409</v>
      </c>
      <c r="E86">
        <v>2</v>
      </c>
      <c r="G86" s="55">
        <f t="shared" si="9"/>
        <v>1839</v>
      </c>
      <c r="H86" s="55" t="str">
        <f t="shared" si="10"/>
        <v/>
      </c>
      <c r="I86" t="s">
        <v>632</v>
      </c>
      <c r="J86" t="s">
        <v>1301</v>
      </c>
      <c r="K86" s="52" t="str">
        <f t="shared" si="7"/>
        <v>Son</v>
      </c>
      <c r="L86" s="52">
        <f t="shared" si="8"/>
        <v>83</v>
      </c>
      <c r="M86" s="2" t="s">
        <v>28</v>
      </c>
      <c r="N86" s="2">
        <v>15</v>
      </c>
      <c r="O86" s="52" t="s">
        <v>1651</v>
      </c>
      <c r="P86" s="52" t="s">
        <v>1410</v>
      </c>
    </row>
    <row r="87" spans="1:16" x14ac:dyDescent="0.2">
      <c r="A87">
        <v>87</v>
      </c>
      <c r="B87" t="s">
        <v>45</v>
      </c>
      <c r="C87" t="s">
        <v>635</v>
      </c>
      <c r="D87" t="s">
        <v>400</v>
      </c>
      <c r="F87">
        <f>8/12</f>
        <v>0.66666666666666663</v>
      </c>
      <c r="G87" s="55" t="str">
        <f t="shared" si="9"/>
        <v/>
      </c>
      <c r="H87" s="55">
        <f t="shared" si="10"/>
        <v>1840</v>
      </c>
      <c r="I87" t="s">
        <v>632</v>
      </c>
      <c r="J87" t="s">
        <v>1301</v>
      </c>
      <c r="K87" s="52" t="str">
        <f t="shared" si="7"/>
        <v>Daughter</v>
      </c>
      <c r="L87" s="52">
        <f t="shared" si="8"/>
        <v>83</v>
      </c>
      <c r="M87" s="2" t="s">
        <v>28</v>
      </c>
      <c r="N87" s="2">
        <v>15</v>
      </c>
      <c r="O87" s="52" t="s">
        <v>1651</v>
      </c>
      <c r="P87" s="52" t="s">
        <v>1410</v>
      </c>
    </row>
    <row r="88" spans="1:16" x14ac:dyDescent="0.2">
      <c r="A88">
        <v>88</v>
      </c>
      <c r="B88" t="s">
        <v>49</v>
      </c>
      <c r="C88" t="s">
        <v>58</v>
      </c>
      <c r="D88" t="s">
        <v>9</v>
      </c>
      <c r="E88">
        <v>70</v>
      </c>
      <c r="G88" s="55">
        <f t="shared" si="9"/>
        <v>1771</v>
      </c>
      <c r="H88" s="55" t="str">
        <f t="shared" si="10"/>
        <v/>
      </c>
      <c r="I88" t="s">
        <v>632</v>
      </c>
      <c r="J88" t="s">
        <v>12</v>
      </c>
      <c r="K88" s="52" t="str">
        <f t="shared" si="7"/>
        <v>Head</v>
      </c>
      <c r="L88" s="52">
        <f t="shared" si="8"/>
        <v>88</v>
      </c>
      <c r="M88" s="2" t="s">
        <v>28</v>
      </c>
      <c r="N88" s="2">
        <v>16</v>
      </c>
      <c r="O88" s="52" t="s">
        <v>1651</v>
      </c>
      <c r="P88" s="52" t="s">
        <v>1410</v>
      </c>
    </row>
    <row r="89" spans="1:16" x14ac:dyDescent="0.2">
      <c r="A89">
        <v>89</v>
      </c>
      <c r="B89" t="s">
        <v>49</v>
      </c>
      <c r="C89" t="s">
        <v>77</v>
      </c>
      <c r="D89" t="s">
        <v>409</v>
      </c>
      <c r="E89">
        <v>25</v>
      </c>
      <c r="G89" s="55">
        <f t="shared" si="9"/>
        <v>1816</v>
      </c>
      <c r="H89" s="55" t="str">
        <f t="shared" si="10"/>
        <v/>
      </c>
      <c r="I89" t="s">
        <v>632</v>
      </c>
      <c r="J89" t="s">
        <v>12</v>
      </c>
      <c r="K89" s="52" t="str">
        <f t="shared" si="7"/>
        <v>Son</v>
      </c>
      <c r="L89" s="52">
        <f t="shared" si="8"/>
        <v>88</v>
      </c>
      <c r="M89" s="2" t="s">
        <v>28</v>
      </c>
      <c r="N89" s="2">
        <v>16</v>
      </c>
      <c r="O89" s="52" t="s">
        <v>1651</v>
      </c>
      <c r="P89" s="52" t="s">
        <v>1410</v>
      </c>
    </row>
    <row r="90" spans="1:16" x14ac:dyDescent="0.2">
      <c r="A90">
        <v>90</v>
      </c>
      <c r="B90" t="s">
        <v>49</v>
      </c>
      <c r="C90" t="s">
        <v>169</v>
      </c>
      <c r="D90" t="s">
        <v>1350</v>
      </c>
      <c r="F90">
        <v>25</v>
      </c>
      <c r="G90" s="55" t="str">
        <f t="shared" si="9"/>
        <v/>
      </c>
      <c r="H90" s="55">
        <f t="shared" si="10"/>
        <v>1816</v>
      </c>
      <c r="I90" t="s">
        <v>632</v>
      </c>
      <c r="J90" t="s">
        <v>1301</v>
      </c>
      <c r="K90" s="52" t="str">
        <f t="shared" si="7"/>
        <v>Daughter-in-Law</v>
      </c>
      <c r="L90" s="52">
        <f t="shared" si="8"/>
        <v>88</v>
      </c>
      <c r="M90" s="2" t="s">
        <v>28</v>
      </c>
      <c r="N90" s="2">
        <v>16</v>
      </c>
      <c r="O90" s="52" t="s">
        <v>1651</v>
      </c>
      <c r="P90" s="52" t="s">
        <v>1410</v>
      </c>
    </row>
    <row r="91" spans="1:16" x14ac:dyDescent="0.2">
      <c r="A91">
        <v>91</v>
      </c>
      <c r="B91" t="s">
        <v>59</v>
      </c>
      <c r="C91" t="s">
        <v>50</v>
      </c>
      <c r="D91" t="s">
        <v>9</v>
      </c>
      <c r="E91">
        <v>60</v>
      </c>
      <c r="G91" s="55">
        <f t="shared" si="9"/>
        <v>1781</v>
      </c>
      <c r="H91" s="55" t="str">
        <f t="shared" si="10"/>
        <v/>
      </c>
      <c r="I91" t="s">
        <v>632</v>
      </c>
      <c r="J91" t="s">
        <v>12</v>
      </c>
      <c r="K91" s="52" t="str">
        <f t="shared" si="7"/>
        <v>Head</v>
      </c>
      <c r="L91" s="52">
        <f t="shared" si="8"/>
        <v>91</v>
      </c>
      <c r="M91" s="2" t="s">
        <v>28</v>
      </c>
      <c r="N91" s="2">
        <v>17</v>
      </c>
      <c r="O91" s="52" t="s">
        <v>1651</v>
      </c>
      <c r="P91" s="52" t="s">
        <v>1410</v>
      </c>
    </row>
    <row r="92" spans="1:16" x14ac:dyDescent="0.2">
      <c r="A92">
        <v>92</v>
      </c>
      <c r="B92" t="s">
        <v>59</v>
      </c>
      <c r="C92" t="s">
        <v>1386</v>
      </c>
      <c r="D92" t="s">
        <v>397</v>
      </c>
      <c r="F92">
        <v>60</v>
      </c>
      <c r="G92" s="55" t="str">
        <f t="shared" si="9"/>
        <v/>
      </c>
      <c r="H92" s="55">
        <f t="shared" si="10"/>
        <v>1781</v>
      </c>
      <c r="I92" t="s">
        <v>632</v>
      </c>
      <c r="J92" t="s">
        <v>1301</v>
      </c>
      <c r="K92" s="52" t="str">
        <f t="shared" si="7"/>
        <v>Wife</v>
      </c>
      <c r="L92" s="52">
        <f t="shared" si="8"/>
        <v>91</v>
      </c>
      <c r="M92" s="2" t="s">
        <v>28</v>
      </c>
      <c r="N92" s="2">
        <v>17</v>
      </c>
      <c r="O92" s="52" t="s">
        <v>1651</v>
      </c>
      <c r="P92" s="52" t="s">
        <v>1410</v>
      </c>
    </row>
    <row r="93" spans="1:16" x14ac:dyDescent="0.2">
      <c r="A93">
        <v>93</v>
      </c>
      <c r="B93" t="s">
        <v>59</v>
      </c>
      <c r="C93" t="s">
        <v>60</v>
      </c>
      <c r="D93" t="s">
        <v>409</v>
      </c>
      <c r="E93">
        <v>25</v>
      </c>
      <c r="G93" s="55">
        <f t="shared" si="9"/>
        <v>1816</v>
      </c>
      <c r="H93" s="55" t="str">
        <f t="shared" si="10"/>
        <v/>
      </c>
      <c r="I93" t="s">
        <v>632</v>
      </c>
      <c r="J93" t="s">
        <v>12</v>
      </c>
      <c r="K93" s="52" t="str">
        <f t="shared" si="7"/>
        <v>Son</v>
      </c>
      <c r="L93" s="52">
        <f t="shared" si="8"/>
        <v>91</v>
      </c>
      <c r="M93" s="2" t="s">
        <v>28</v>
      </c>
      <c r="N93" s="2">
        <v>17</v>
      </c>
      <c r="O93" s="52" t="s">
        <v>1651</v>
      </c>
      <c r="P93" s="52" t="s">
        <v>1410</v>
      </c>
    </row>
    <row r="94" spans="1:16" x14ac:dyDescent="0.2">
      <c r="A94">
        <v>94</v>
      </c>
      <c r="B94" t="s">
        <v>59</v>
      </c>
      <c r="C94" t="s">
        <v>46</v>
      </c>
      <c r="D94" t="s">
        <v>400</v>
      </c>
      <c r="F94">
        <v>20</v>
      </c>
      <c r="G94" s="55" t="str">
        <f t="shared" si="9"/>
        <v/>
      </c>
      <c r="H94" s="55">
        <f t="shared" si="10"/>
        <v>1821</v>
      </c>
      <c r="I94" t="s">
        <v>632</v>
      </c>
      <c r="J94" t="s">
        <v>1301</v>
      </c>
      <c r="K94" s="52" t="str">
        <f t="shared" si="7"/>
        <v>Daughter</v>
      </c>
      <c r="L94" s="52">
        <f t="shared" si="8"/>
        <v>91</v>
      </c>
      <c r="M94" s="2" t="s">
        <v>28</v>
      </c>
      <c r="N94" s="2">
        <v>17</v>
      </c>
      <c r="O94" s="52" t="s">
        <v>1651</v>
      </c>
      <c r="P94" s="52" t="s">
        <v>1410</v>
      </c>
    </row>
    <row r="95" spans="1:16" x14ac:dyDescent="0.2">
      <c r="A95">
        <v>95</v>
      </c>
      <c r="B95" t="s">
        <v>67</v>
      </c>
      <c r="C95" t="s">
        <v>71</v>
      </c>
      <c r="D95" t="s">
        <v>9</v>
      </c>
      <c r="E95">
        <v>85</v>
      </c>
      <c r="G95" s="55">
        <f t="shared" si="9"/>
        <v>1756</v>
      </c>
      <c r="H95" s="55" t="str">
        <f t="shared" si="10"/>
        <v/>
      </c>
      <c r="I95" t="s">
        <v>632</v>
      </c>
      <c r="J95" t="s">
        <v>12</v>
      </c>
      <c r="K95" s="52" t="str">
        <f t="shared" si="7"/>
        <v>Head</v>
      </c>
      <c r="L95" s="52">
        <f t="shared" si="8"/>
        <v>95</v>
      </c>
      <c r="M95" s="2" t="s">
        <v>28</v>
      </c>
      <c r="N95" s="2">
        <v>18</v>
      </c>
      <c r="O95" s="52" t="s">
        <v>1651</v>
      </c>
      <c r="P95" s="52" t="s">
        <v>1410</v>
      </c>
    </row>
    <row r="96" spans="1:16" x14ac:dyDescent="0.2">
      <c r="A96">
        <v>96</v>
      </c>
      <c r="B96" t="s">
        <v>663</v>
      </c>
      <c r="C96" t="s">
        <v>169</v>
      </c>
      <c r="D96" s="9" t="s">
        <v>1309</v>
      </c>
      <c r="F96">
        <v>70</v>
      </c>
      <c r="G96" s="55" t="str">
        <f t="shared" si="9"/>
        <v/>
      </c>
      <c r="H96" s="55">
        <f t="shared" si="10"/>
        <v>1771</v>
      </c>
      <c r="I96" t="s">
        <v>632</v>
      </c>
      <c r="J96" t="s">
        <v>1301</v>
      </c>
      <c r="K96" s="52" t="str">
        <f t="shared" si="7"/>
        <v>Blank</v>
      </c>
      <c r="L96" s="52">
        <f t="shared" si="8"/>
        <v>95</v>
      </c>
      <c r="M96" s="2" t="s">
        <v>28</v>
      </c>
      <c r="N96" s="2">
        <v>18</v>
      </c>
      <c r="O96" s="52" t="s">
        <v>1651</v>
      </c>
      <c r="P96" s="52" t="s">
        <v>1410</v>
      </c>
    </row>
    <row r="97" spans="1:16" x14ac:dyDescent="0.2">
      <c r="A97">
        <v>97</v>
      </c>
      <c r="B97" t="s">
        <v>664</v>
      </c>
      <c r="C97" t="s">
        <v>101</v>
      </c>
      <c r="D97" s="9" t="s">
        <v>9</v>
      </c>
      <c r="E97">
        <v>50</v>
      </c>
      <c r="G97" s="55">
        <f t="shared" si="9"/>
        <v>1791</v>
      </c>
      <c r="H97" s="55" t="str">
        <f t="shared" si="10"/>
        <v/>
      </c>
      <c r="I97" t="s">
        <v>632</v>
      </c>
      <c r="J97" t="s">
        <v>14</v>
      </c>
      <c r="K97" s="52" t="str">
        <f t="shared" si="7"/>
        <v>Head</v>
      </c>
      <c r="L97" s="52">
        <f t="shared" si="8"/>
        <v>97</v>
      </c>
      <c r="M97" s="2" t="s">
        <v>28</v>
      </c>
      <c r="N97" s="2">
        <v>19</v>
      </c>
      <c r="O97" s="52" t="s">
        <v>1651</v>
      </c>
      <c r="P97" s="52" t="s">
        <v>1410</v>
      </c>
    </row>
    <row r="98" spans="1:16" x14ac:dyDescent="0.2">
      <c r="A98">
        <v>98</v>
      </c>
      <c r="B98" t="s">
        <v>664</v>
      </c>
      <c r="C98" s="9" t="s">
        <v>665</v>
      </c>
      <c r="D98" t="s">
        <v>397</v>
      </c>
      <c r="F98">
        <v>50</v>
      </c>
      <c r="G98" s="55" t="str">
        <f t="shared" si="9"/>
        <v/>
      </c>
      <c r="H98" s="55">
        <f t="shared" si="10"/>
        <v>1791</v>
      </c>
      <c r="I98" t="s">
        <v>632</v>
      </c>
      <c r="J98" t="s">
        <v>1301</v>
      </c>
      <c r="K98" s="52" t="str">
        <f t="shared" si="7"/>
        <v>Wife</v>
      </c>
      <c r="L98" s="52">
        <f t="shared" si="8"/>
        <v>97</v>
      </c>
      <c r="M98" s="2" t="s">
        <v>28</v>
      </c>
      <c r="N98" s="2">
        <v>19</v>
      </c>
      <c r="O98" s="52" t="s">
        <v>1654</v>
      </c>
      <c r="P98" s="52" t="s">
        <v>1410</v>
      </c>
    </row>
    <row r="99" spans="1:16" x14ac:dyDescent="0.2">
      <c r="A99">
        <v>99</v>
      </c>
      <c r="B99" t="s">
        <v>664</v>
      </c>
      <c r="C99" t="s">
        <v>192</v>
      </c>
      <c r="D99" t="s">
        <v>409</v>
      </c>
      <c r="E99">
        <v>25</v>
      </c>
      <c r="G99" s="55">
        <f t="shared" si="9"/>
        <v>1816</v>
      </c>
      <c r="H99" s="55" t="str">
        <f t="shared" si="10"/>
        <v/>
      </c>
      <c r="I99" t="s">
        <v>632</v>
      </c>
      <c r="J99" t="s">
        <v>12</v>
      </c>
      <c r="K99" s="52" t="str">
        <f t="shared" si="7"/>
        <v>Son</v>
      </c>
      <c r="L99" s="52">
        <f t="shared" si="8"/>
        <v>97</v>
      </c>
      <c r="M99" s="2" t="s">
        <v>28</v>
      </c>
      <c r="N99" s="2">
        <v>19</v>
      </c>
      <c r="O99" s="52" t="s">
        <v>1654</v>
      </c>
      <c r="P99" s="52" t="s">
        <v>1410</v>
      </c>
    </row>
    <row r="100" spans="1:16" x14ac:dyDescent="0.2">
      <c r="A100">
        <v>100</v>
      </c>
      <c r="B100" t="s">
        <v>664</v>
      </c>
      <c r="C100" t="s">
        <v>123</v>
      </c>
      <c r="D100" t="s">
        <v>400</v>
      </c>
      <c r="F100">
        <v>20</v>
      </c>
      <c r="G100" s="55" t="str">
        <f t="shared" si="9"/>
        <v/>
      </c>
      <c r="H100" s="55">
        <f t="shared" si="10"/>
        <v>1821</v>
      </c>
      <c r="I100" t="s">
        <v>632</v>
      </c>
      <c r="J100" t="s">
        <v>1301</v>
      </c>
      <c r="K100" s="52" t="str">
        <f t="shared" si="7"/>
        <v>Daughter</v>
      </c>
      <c r="L100" s="52">
        <f t="shared" si="8"/>
        <v>97</v>
      </c>
      <c r="M100" s="2" t="s">
        <v>28</v>
      </c>
      <c r="N100" s="2">
        <v>19</v>
      </c>
      <c r="O100" s="52" t="s">
        <v>1654</v>
      </c>
      <c r="P100" s="52" t="s">
        <v>1410</v>
      </c>
    </row>
    <row r="101" spans="1:16" x14ac:dyDescent="0.2">
      <c r="A101">
        <v>101</v>
      </c>
      <c r="B101" t="s">
        <v>664</v>
      </c>
      <c r="C101" t="s">
        <v>98</v>
      </c>
      <c r="D101" t="s">
        <v>409</v>
      </c>
      <c r="E101">
        <v>15</v>
      </c>
      <c r="G101" s="55">
        <f t="shared" si="9"/>
        <v>1826</v>
      </c>
      <c r="H101" s="55" t="str">
        <f t="shared" si="10"/>
        <v/>
      </c>
      <c r="I101" t="s">
        <v>632</v>
      </c>
      <c r="J101" t="s">
        <v>1301</v>
      </c>
      <c r="K101" s="52" t="str">
        <f t="shared" si="7"/>
        <v>Son</v>
      </c>
      <c r="L101" s="52">
        <f t="shared" si="8"/>
        <v>97</v>
      </c>
      <c r="M101" s="2" t="s">
        <v>28</v>
      </c>
      <c r="N101" s="2">
        <v>19</v>
      </c>
      <c r="O101" s="52" t="s">
        <v>1654</v>
      </c>
      <c r="P101" s="52" t="s">
        <v>1410</v>
      </c>
    </row>
    <row r="102" spans="1:16" x14ac:dyDescent="0.2">
      <c r="A102">
        <v>102</v>
      </c>
      <c r="B102" s="9" t="s">
        <v>112</v>
      </c>
      <c r="C102" t="s">
        <v>60</v>
      </c>
      <c r="D102" t="s">
        <v>9</v>
      </c>
      <c r="E102">
        <v>50</v>
      </c>
      <c r="G102" s="55">
        <f t="shared" si="9"/>
        <v>1791</v>
      </c>
      <c r="H102" s="55" t="str">
        <f t="shared" si="10"/>
        <v/>
      </c>
      <c r="I102" t="s">
        <v>632</v>
      </c>
      <c r="J102" t="s">
        <v>12</v>
      </c>
      <c r="K102" s="52" t="str">
        <f t="shared" si="7"/>
        <v>Head</v>
      </c>
      <c r="L102" s="52">
        <f t="shared" si="8"/>
        <v>102</v>
      </c>
      <c r="M102" s="2" t="s">
        <v>29</v>
      </c>
      <c r="N102" s="2">
        <v>20</v>
      </c>
      <c r="O102" s="52" t="s">
        <v>1651</v>
      </c>
      <c r="P102" s="52" t="s">
        <v>1410</v>
      </c>
    </row>
    <row r="103" spans="1:16" x14ac:dyDescent="0.2">
      <c r="A103">
        <v>103</v>
      </c>
      <c r="B103" s="9" t="s">
        <v>112</v>
      </c>
      <c r="C103" t="s">
        <v>57</v>
      </c>
      <c r="D103" t="s">
        <v>397</v>
      </c>
      <c r="F103">
        <v>45</v>
      </c>
      <c r="G103" s="55" t="str">
        <f t="shared" si="9"/>
        <v/>
      </c>
      <c r="H103" s="55">
        <f t="shared" si="10"/>
        <v>1796</v>
      </c>
      <c r="I103" t="s">
        <v>632</v>
      </c>
      <c r="J103" t="s">
        <v>1301</v>
      </c>
      <c r="K103" s="52" t="str">
        <f t="shared" si="7"/>
        <v>Wife</v>
      </c>
      <c r="L103" s="52">
        <f t="shared" si="8"/>
        <v>102</v>
      </c>
      <c r="M103" s="2" t="s">
        <v>29</v>
      </c>
      <c r="N103" s="2">
        <v>20</v>
      </c>
      <c r="O103" s="52" t="s">
        <v>1651</v>
      </c>
      <c r="P103" s="52" t="s">
        <v>1410</v>
      </c>
    </row>
    <row r="104" spans="1:16" x14ac:dyDescent="0.2">
      <c r="A104">
        <v>104</v>
      </c>
      <c r="B104" s="9" t="s">
        <v>112</v>
      </c>
      <c r="C104" t="s">
        <v>192</v>
      </c>
      <c r="D104" t="s">
        <v>409</v>
      </c>
      <c r="E104">
        <v>20</v>
      </c>
      <c r="G104" s="55">
        <f t="shared" si="9"/>
        <v>1821</v>
      </c>
      <c r="H104" s="55" t="str">
        <f t="shared" si="10"/>
        <v/>
      </c>
      <c r="I104" t="s">
        <v>632</v>
      </c>
      <c r="J104" t="s">
        <v>12</v>
      </c>
      <c r="K104" s="52" t="str">
        <f t="shared" si="7"/>
        <v>Son</v>
      </c>
      <c r="L104" s="52">
        <f t="shared" si="8"/>
        <v>102</v>
      </c>
      <c r="M104" s="2" t="s">
        <v>29</v>
      </c>
      <c r="N104" s="2">
        <v>20</v>
      </c>
      <c r="O104" s="52" t="s">
        <v>1651</v>
      </c>
      <c r="P104" s="52" t="s">
        <v>1410</v>
      </c>
    </row>
    <row r="105" spans="1:16" x14ac:dyDescent="0.2">
      <c r="A105">
        <v>105</v>
      </c>
      <c r="B105" s="9" t="s">
        <v>112</v>
      </c>
      <c r="C105" t="s">
        <v>44</v>
      </c>
      <c r="D105" t="s">
        <v>409</v>
      </c>
      <c r="E105">
        <v>14</v>
      </c>
      <c r="G105" s="55">
        <f t="shared" si="9"/>
        <v>1827</v>
      </c>
      <c r="H105" s="55" t="str">
        <f t="shared" si="10"/>
        <v/>
      </c>
      <c r="I105" t="s">
        <v>632</v>
      </c>
      <c r="J105" t="s">
        <v>1301</v>
      </c>
      <c r="K105" s="52" t="str">
        <f t="shared" si="7"/>
        <v>Son</v>
      </c>
      <c r="L105" s="52">
        <f t="shared" si="8"/>
        <v>102</v>
      </c>
      <c r="M105" s="2" t="s">
        <v>29</v>
      </c>
      <c r="N105" s="2">
        <v>20</v>
      </c>
      <c r="O105" s="52" t="s">
        <v>1651</v>
      </c>
      <c r="P105" s="52" t="s">
        <v>1410</v>
      </c>
    </row>
    <row r="106" spans="1:16" x14ac:dyDescent="0.2">
      <c r="A106">
        <v>106</v>
      </c>
      <c r="B106" s="9" t="s">
        <v>112</v>
      </c>
      <c r="C106" t="s">
        <v>123</v>
      </c>
      <c r="D106" t="s">
        <v>400</v>
      </c>
      <c r="F106">
        <v>10</v>
      </c>
      <c r="G106" s="55" t="str">
        <f t="shared" si="9"/>
        <v/>
      </c>
      <c r="H106" s="55">
        <f t="shared" si="10"/>
        <v>1831</v>
      </c>
      <c r="I106" t="s">
        <v>632</v>
      </c>
      <c r="J106" t="s">
        <v>1301</v>
      </c>
      <c r="K106" s="52" t="str">
        <f t="shared" si="7"/>
        <v>Daughter</v>
      </c>
      <c r="L106" s="52">
        <f t="shared" si="8"/>
        <v>102</v>
      </c>
      <c r="M106" s="2" t="s">
        <v>29</v>
      </c>
      <c r="N106" s="2">
        <v>20</v>
      </c>
      <c r="O106" s="52" t="s">
        <v>1651</v>
      </c>
      <c r="P106" s="52" t="s">
        <v>1410</v>
      </c>
    </row>
    <row r="107" spans="1:16" x14ac:dyDescent="0.2">
      <c r="A107">
        <v>107</v>
      </c>
      <c r="B107" s="9" t="s">
        <v>112</v>
      </c>
      <c r="C107" t="s">
        <v>60</v>
      </c>
      <c r="D107" t="s">
        <v>409</v>
      </c>
      <c r="E107">
        <v>6</v>
      </c>
      <c r="G107" s="55">
        <f t="shared" si="9"/>
        <v>1835</v>
      </c>
      <c r="H107" s="55" t="str">
        <f t="shared" si="10"/>
        <v/>
      </c>
      <c r="I107" t="s">
        <v>632</v>
      </c>
      <c r="J107" t="s">
        <v>1301</v>
      </c>
      <c r="K107" s="52" t="str">
        <f t="shared" si="7"/>
        <v>Son</v>
      </c>
      <c r="L107" s="52">
        <f t="shared" si="8"/>
        <v>102</v>
      </c>
      <c r="M107" s="2" t="s">
        <v>29</v>
      </c>
      <c r="N107" s="2">
        <v>20</v>
      </c>
      <c r="O107" s="52" t="s">
        <v>1651</v>
      </c>
      <c r="P107" s="52" t="s">
        <v>1410</v>
      </c>
    </row>
    <row r="108" spans="1:16" x14ac:dyDescent="0.2">
      <c r="A108">
        <v>108</v>
      </c>
      <c r="B108" t="s">
        <v>61</v>
      </c>
      <c r="C108" t="s">
        <v>50</v>
      </c>
      <c r="D108" t="s">
        <v>9</v>
      </c>
      <c r="E108">
        <v>75</v>
      </c>
      <c r="G108" s="55">
        <f t="shared" si="9"/>
        <v>1766</v>
      </c>
      <c r="H108" s="55" t="str">
        <f t="shared" si="10"/>
        <v/>
      </c>
      <c r="I108" t="s">
        <v>632</v>
      </c>
      <c r="J108" t="s">
        <v>18</v>
      </c>
      <c r="K108" s="52" t="str">
        <f t="shared" si="7"/>
        <v>Head</v>
      </c>
      <c r="L108" s="52">
        <f t="shared" si="8"/>
        <v>108</v>
      </c>
      <c r="M108" s="2" t="s">
        <v>29</v>
      </c>
      <c r="N108" s="2">
        <v>21</v>
      </c>
      <c r="O108" s="52" t="s">
        <v>1651</v>
      </c>
      <c r="P108" s="52" t="s">
        <v>1410</v>
      </c>
    </row>
    <row r="109" spans="1:16" x14ac:dyDescent="0.2">
      <c r="A109">
        <v>109</v>
      </c>
      <c r="B109" t="s">
        <v>61</v>
      </c>
      <c r="C109" s="9" t="s">
        <v>1387</v>
      </c>
      <c r="D109" s="9" t="s">
        <v>397</v>
      </c>
      <c r="F109">
        <v>65</v>
      </c>
      <c r="G109" s="55" t="str">
        <f t="shared" si="9"/>
        <v/>
      </c>
      <c r="H109" s="55">
        <f t="shared" si="10"/>
        <v>1776</v>
      </c>
      <c r="I109" t="s">
        <v>632</v>
      </c>
      <c r="J109" t="s">
        <v>1301</v>
      </c>
      <c r="K109" s="52" t="str">
        <f t="shared" si="7"/>
        <v>Wife</v>
      </c>
      <c r="L109" s="52">
        <f t="shared" si="8"/>
        <v>108</v>
      </c>
      <c r="M109" s="2" t="s">
        <v>29</v>
      </c>
      <c r="N109" s="2">
        <v>21</v>
      </c>
      <c r="O109" s="52" t="s">
        <v>1651</v>
      </c>
      <c r="P109" s="52" t="s">
        <v>1410</v>
      </c>
    </row>
    <row r="110" spans="1:16" x14ac:dyDescent="0.2">
      <c r="A110">
        <v>110</v>
      </c>
      <c r="B110" t="s">
        <v>666</v>
      </c>
      <c r="C110" t="s">
        <v>201</v>
      </c>
      <c r="D110" t="s">
        <v>422</v>
      </c>
      <c r="F110">
        <v>14</v>
      </c>
      <c r="G110" s="55" t="str">
        <f t="shared" si="9"/>
        <v/>
      </c>
      <c r="H110" s="55">
        <f t="shared" si="10"/>
        <v>1827</v>
      </c>
      <c r="I110" t="s">
        <v>632</v>
      </c>
      <c r="J110" t="s">
        <v>1369</v>
      </c>
      <c r="K110" s="52" t="str">
        <f t="shared" si="7"/>
        <v>Servant</v>
      </c>
      <c r="L110" s="52">
        <f t="shared" si="8"/>
        <v>108</v>
      </c>
      <c r="M110" s="2" t="s">
        <v>29</v>
      </c>
      <c r="N110" s="2">
        <v>21</v>
      </c>
      <c r="O110" s="52" t="s">
        <v>1651</v>
      </c>
      <c r="P110" s="52" t="s">
        <v>1410</v>
      </c>
    </row>
    <row r="111" spans="1:16" x14ac:dyDescent="0.2">
      <c r="A111">
        <v>111</v>
      </c>
      <c r="B111" t="s">
        <v>164</v>
      </c>
      <c r="C111" t="s">
        <v>55</v>
      </c>
      <c r="D111" t="s">
        <v>422</v>
      </c>
      <c r="E111">
        <v>35</v>
      </c>
      <c r="G111" s="55">
        <f t="shared" si="9"/>
        <v>1806</v>
      </c>
      <c r="H111" s="55" t="str">
        <f t="shared" si="10"/>
        <v/>
      </c>
      <c r="I111" t="s">
        <v>632</v>
      </c>
      <c r="J111" t="s">
        <v>12</v>
      </c>
      <c r="K111" s="52" t="str">
        <f t="shared" si="7"/>
        <v>Servant</v>
      </c>
      <c r="L111" s="52">
        <f t="shared" si="8"/>
        <v>108</v>
      </c>
      <c r="M111" s="2" t="s">
        <v>29</v>
      </c>
      <c r="N111" s="2">
        <v>21</v>
      </c>
      <c r="O111" s="52" t="s">
        <v>1651</v>
      </c>
      <c r="P111" s="52" t="s">
        <v>1410</v>
      </c>
    </row>
    <row r="112" spans="1:16" x14ac:dyDescent="0.2">
      <c r="A112">
        <v>112</v>
      </c>
      <c r="B112" t="s">
        <v>62</v>
      </c>
      <c r="C112" t="s">
        <v>63</v>
      </c>
      <c r="D112" t="s">
        <v>9</v>
      </c>
      <c r="E112">
        <v>40</v>
      </c>
      <c r="G112" s="55">
        <f t="shared" si="9"/>
        <v>1801</v>
      </c>
      <c r="H112" s="55" t="str">
        <f t="shared" si="10"/>
        <v/>
      </c>
      <c r="I112" t="s">
        <v>632</v>
      </c>
      <c r="J112" t="s">
        <v>12</v>
      </c>
      <c r="K112" s="52" t="str">
        <f t="shared" si="7"/>
        <v>Head</v>
      </c>
      <c r="L112" s="52">
        <f t="shared" si="8"/>
        <v>112</v>
      </c>
      <c r="M112" s="2" t="s">
        <v>30</v>
      </c>
      <c r="N112" s="2">
        <v>22</v>
      </c>
      <c r="O112" s="52" t="s">
        <v>1651</v>
      </c>
      <c r="P112" s="52" t="s">
        <v>1410</v>
      </c>
    </row>
    <row r="113" spans="1:16" x14ac:dyDescent="0.2">
      <c r="A113">
        <v>113</v>
      </c>
      <c r="B113" t="s">
        <v>62</v>
      </c>
      <c r="C113" t="s">
        <v>169</v>
      </c>
      <c r="D113" t="s">
        <v>397</v>
      </c>
      <c r="F113">
        <v>40</v>
      </c>
      <c r="G113" s="55" t="str">
        <f t="shared" si="9"/>
        <v/>
      </c>
      <c r="H113" s="55">
        <f t="shared" si="10"/>
        <v>1801</v>
      </c>
      <c r="I113" t="s">
        <v>632</v>
      </c>
      <c r="J113" t="s">
        <v>1301</v>
      </c>
      <c r="K113" s="52" t="str">
        <f t="shared" si="7"/>
        <v>Wife</v>
      </c>
      <c r="L113" s="52">
        <f t="shared" si="8"/>
        <v>112</v>
      </c>
      <c r="M113" s="2" t="s">
        <v>30</v>
      </c>
      <c r="N113" s="2">
        <v>22</v>
      </c>
      <c r="O113" s="52" t="s">
        <v>1651</v>
      </c>
      <c r="P113" s="52" t="s">
        <v>1410</v>
      </c>
    </row>
    <row r="114" spans="1:16" x14ac:dyDescent="0.2">
      <c r="A114">
        <v>114</v>
      </c>
      <c r="B114" t="s">
        <v>62</v>
      </c>
      <c r="C114" t="s">
        <v>123</v>
      </c>
      <c r="D114" t="s">
        <v>400</v>
      </c>
      <c r="F114">
        <v>13</v>
      </c>
      <c r="G114" s="55" t="str">
        <f t="shared" si="9"/>
        <v/>
      </c>
      <c r="H114" s="55">
        <f t="shared" si="10"/>
        <v>1828</v>
      </c>
      <c r="I114" t="s">
        <v>632</v>
      </c>
      <c r="J114" t="s">
        <v>1301</v>
      </c>
      <c r="K114" s="52" t="str">
        <f t="shared" si="7"/>
        <v>Daughter</v>
      </c>
      <c r="L114" s="52">
        <f t="shared" si="8"/>
        <v>112</v>
      </c>
      <c r="M114" s="2" t="s">
        <v>30</v>
      </c>
      <c r="N114" s="2">
        <v>22</v>
      </c>
      <c r="O114" s="52" t="s">
        <v>1651</v>
      </c>
      <c r="P114" s="52" t="s">
        <v>1410</v>
      </c>
    </row>
    <row r="115" spans="1:16" x14ac:dyDescent="0.2">
      <c r="A115">
        <v>115</v>
      </c>
      <c r="B115" t="s">
        <v>62</v>
      </c>
      <c r="C115" t="s">
        <v>44</v>
      </c>
      <c r="D115" t="s">
        <v>409</v>
      </c>
      <c r="E115">
        <v>11</v>
      </c>
      <c r="G115" s="55">
        <f t="shared" si="9"/>
        <v>1830</v>
      </c>
      <c r="H115" s="55" t="str">
        <f t="shared" si="10"/>
        <v/>
      </c>
      <c r="I115" t="s">
        <v>632</v>
      </c>
      <c r="J115" t="s">
        <v>1301</v>
      </c>
      <c r="K115" s="52" t="str">
        <f t="shared" si="7"/>
        <v>Son</v>
      </c>
      <c r="L115" s="52">
        <f t="shared" si="8"/>
        <v>112</v>
      </c>
      <c r="M115" s="2" t="s">
        <v>30</v>
      </c>
      <c r="N115" s="2">
        <v>22</v>
      </c>
      <c r="O115" s="52" t="s">
        <v>1651</v>
      </c>
      <c r="P115" s="52" t="s">
        <v>1410</v>
      </c>
    </row>
    <row r="116" spans="1:16" x14ac:dyDescent="0.2">
      <c r="A116">
        <v>116</v>
      </c>
      <c r="B116" t="s">
        <v>62</v>
      </c>
      <c r="C116" t="s">
        <v>667</v>
      </c>
      <c r="D116" t="s">
        <v>400</v>
      </c>
      <c r="F116">
        <v>7</v>
      </c>
      <c r="G116" s="55" t="str">
        <f t="shared" si="9"/>
        <v/>
      </c>
      <c r="H116" s="55">
        <f t="shared" si="10"/>
        <v>1834</v>
      </c>
      <c r="I116" t="s">
        <v>632</v>
      </c>
      <c r="J116" t="s">
        <v>1301</v>
      </c>
      <c r="K116" s="52" t="str">
        <f t="shared" si="7"/>
        <v>Daughter</v>
      </c>
      <c r="L116" s="52">
        <f t="shared" si="8"/>
        <v>112</v>
      </c>
      <c r="M116" s="2" t="s">
        <v>30</v>
      </c>
      <c r="N116" s="2">
        <v>22</v>
      </c>
      <c r="O116" s="52" t="s">
        <v>1651</v>
      </c>
      <c r="P116" s="52" t="s">
        <v>1410</v>
      </c>
    </row>
    <row r="117" spans="1:16" x14ac:dyDescent="0.2">
      <c r="A117">
        <v>117</v>
      </c>
      <c r="B117" t="s">
        <v>62</v>
      </c>
      <c r="C117" t="s">
        <v>50</v>
      </c>
      <c r="D117" t="s">
        <v>409</v>
      </c>
      <c r="E117">
        <v>5</v>
      </c>
      <c r="G117" s="55">
        <f t="shared" si="9"/>
        <v>1836</v>
      </c>
      <c r="H117" s="55" t="str">
        <f t="shared" si="10"/>
        <v/>
      </c>
      <c r="I117" t="s">
        <v>632</v>
      </c>
      <c r="J117" t="s">
        <v>1301</v>
      </c>
      <c r="K117" s="52" t="str">
        <f t="shared" si="7"/>
        <v>Son</v>
      </c>
      <c r="L117" s="52">
        <f t="shared" si="8"/>
        <v>112</v>
      </c>
      <c r="M117" s="2" t="s">
        <v>30</v>
      </c>
      <c r="N117" s="2">
        <v>22</v>
      </c>
      <c r="O117" s="52" t="s">
        <v>1651</v>
      </c>
      <c r="P117" s="52" t="s">
        <v>1410</v>
      </c>
    </row>
    <row r="118" spans="1:16" x14ac:dyDescent="0.2">
      <c r="A118">
        <v>118</v>
      </c>
      <c r="B118" t="s">
        <v>62</v>
      </c>
      <c r="C118" t="s">
        <v>430</v>
      </c>
      <c r="D118" t="s">
        <v>400</v>
      </c>
      <c r="F118">
        <v>2</v>
      </c>
      <c r="G118" s="55" t="str">
        <f t="shared" si="9"/>
        <v/>
      </c>
      <c r="H118" s="55">
        <f t="shared" si="10"/>
        <v>1839</v>
      </c>
      <c r="I118" t="s">
        <v>632</v>
      </c>
      <c r="J118" t="s">
        <v>1301</v>
      </c>
      <c r="K118" s="52" t="str">
        <f t="shared" si="7"/>
        <v>Daughter</v>
      </c>
      <c r="L118" s="52">
        <f t="shared" si="8"/>
        <v>112</v>
      </c>
      <c r="M118" s="2" t="s">
        <v>30</v>
      </c>
      <c r="N118" s="2">
        <v>22</v>
      </c>
      <c r="O118" s="52" t="s">
        <v>1651</v>
      </c>
      <c r="P118" s="52" t="s">
        <v>1410</v>
      </c>
    </row>
    <row r="119" spans="1:16" x14ac:dyDescent="0.2">
      <c r="A119">
        <v>119</v>
      </c>
      <c r="B119" t="s">
        <v>64</v>
      </c>
      <c r="C119" t="s">
        <v>65</v>
      </c>
      <c r="D119" t="s">
        <v>9</v>
      </c>
      <c r="E119">
        <v>50</v>
      </c>
      <c r="G119" s="55">
        <f t="shared" si="9"/>
        <v>1791</v>
      </c>
      <c r="H119" s="55" t="str">
        <f t="shared" si="10"/>
        <v/>
      </c>
      <c r="I119" t="s">
        <v>632</v>
      </c>
      <c r="J119" t="s">
        <v>12</v>
      </c>
      <c r="K119" s="52" t="str">
        <f t="shared" si="7"/>
        <v>Head</v>
      </c>
      <c r="L119" s="52">
        <f t="shared" si="8"/>
        <v>119</v>
      </c>
      <c r="M119" s="2" t="s">
        <v>29</v>
      </c>
      <c r="N119" s="2">
        <v>23</v>
      </c>
      <c r="O119" s="52" t="s">
        <v>1651</v>
      </c>
      <c r="P119" s="52" t="s">
        <v>1410</v>
      </c>
    </row>
    <row r="120" spans="1:16" x14ac:dyDescent="0.2">
      <c r="A120">
        <v>120</v>
      </c>
      <c r="B120" t="s">
        <v>64</v>
      </c>
      <c r="C120" t="s">
        <v>57</v>
      </c>
      <c r="D120" t="s">
        <v>397</v>
      </c>
      <c r="F120">
        <v>50</v>
      </c>
      <c r="G120" s="55" t="str">
        <f t="shared" si="9"/>
        <v/>
      </c>
      <c r="H120" s="55">
        <f t="shared" si="10"/>
        <v>1791</v>
      </c>
      <c r="I120" t="s">
        <v>632</v>
      </c>
      <c r="J120" t="s">
        <v>1301</v>
      </c>
      <c r="K120" s="52" t="str">
        <f t="shared" si="7"/>
        <v>Wife</v>
      </c>
      <c r="L120" s="52">
        <f t="shared" si="8"/>
        <v>119</v>
      </c>
      <c r="M120" s="2" t="s">
        <v>29</v>
      </c>
      <c r="N120" s="2">
        <v>23</v>
      </c>
      <c r="O120" s="52" t="s">
        <v>1651</v>
      </c>
      <c r="P120" s="52" t="s">
        <v>1410</v>
      </c>
    </row>
    <row r="121" spans="1:16" x14ac:dyDescent="0.2">
      <c r="A121">
        <v>121</v>
      </c>
      <c r="B121" t="s">
        <v>64</v>
      </c>
      <c r="C121" t="s">
        <v>71</v>
      </c>
      <c r="D121" t="s">
        <v>409</v>
      </c>
      <c r="E121">
        <v>9</v>
      </c>
      <c r="G121" s="55">
        <f t="shared" si="9"/>
        <v>1832</v>
      </c>
      <c r="H121" s="55" t="str">
        <f t="shared" si="10"/>
        <v/>
      </c>
      <c r="I121" t="s">
        <v>632</v>
      </c>
      <c r="J121" t="s">
        <v>1301</v>
      </c>
      <c r="K121" s="52" t="str">
        <f t="shared" si="7"/>
        <v>Son</v>
      </c>
      <c r="L121" s="52">
        <f t="shared" si="8"/>
        <v>119</v>
      </c>
      <c r="M121" s="2" t="s">
        <v>29</v>
      </c>
      <c r="N121" s="2">
        <v>23</v>
      </c>
      <c r="O121" s="52" t="s">
        <v>1651</v>
      </c>
      <c r="P121" s="52" t="s">
        <v>1410</v>
      </c>
    </row>
    <row r="122" spans="1:16" x14ac:dyDescent="0.2">
      <c r="A122">
        <v>122</v>
      </c>
      <c r="B122" t="s">
        <v>116</v>
      </c>
      <c r="C122" t="s">
        <v>50</v>
      </c>
      <c r="D122" s="9" t="s">
        <v>1309</v>
      </c>
      <c r="E122">
        <v>35</v>
      </c>
      <c r="G122" s="55">
        <f t="shared" si="9"/>
        <v>1806</v>
      </c>
      <c r="H122" s="55" t="str">
        <f t="shared" si="10"/>
        <v/>
      </c>
      <c r="I122" t="s">
        <v>632</v>
      </c>
      <c r="J122" t="s">
        <v>12</v>
      </c>
      <c r="K122" s="52" t="str">
        <f t="shared" si="7"/>
        <v>Blank</v>
      </c>
      <c r="L122" s="52">
        <f t="shared" si="8"/>
        <v>119</v>
      </c>
      <c r="M122" s="2" t="s">
        <v>29</v>
      </c>
      <c r="N122" s="2">
        <v>23</v>
      </c>
      <c r="O122" s="52" t="s">
        <v>1651</v>
      </c>
      <c r="P122" s="52" t="s">
        <v>1410</v>
      </c>
    </row>
    <row r="123" spans="1:16" x14ac:dyDescent="0.2">
      <c r="A123">
        <v>123</v>
      </c>
      <c r="B123" t="s">
        <v>116</v>
      </c>
      <c r="C123" t="s">
        <v>109</v>
      </c>
      <c r="D123" s="9" t="s">
        <v>1309</v>
      </c>
      <c r="F123">
        <v>5</v>
      </c>
      <c r="G123" s="55" t="str">
        <f t="shared" si="9"/>
        <v/>
      </c>
      <c r="H123" s="55">
        <f t="shared" si="10"/>
        <v>1836</v>
      </c>
      <c r="I123" t="s">
        <v>632</v>
      </c>
      <c r="J123" t="s">
        <v>1301</v>
      </c>
      <c r="K123" s="52" t="str">
        <f t="shared" si="7"/>
        <v>Blank</v>
      </c>
      <c r="L123" s="52">
        <f t="shared" si="8"/>
        <v>119</v>
      </c>
      <c r="M123" s="2" t="s">
        <v>29</v>
      </c>
      <c r="N123" s="2">
        <v>23</v>
      </c>
      <c r="O123" s="52" t="s">
        <v>1651</v>
      </c>
      <c r="P123" s="52" t="s">
        <v>1410</v>
      </c>
    </row>
    <row r="124" spans="1:16" x14ac:dyDescent="0.2">
      <c r="A124">
        <v>124</v>
      </c>
      <c r="B124" t="s">
        <v>1388</v>
      </c>
      <c r="C124" t="s">
        <v>55</v>
      </c>
      <c r="D124" t="s">
        <v>9</v>
      </c>
      <c r="E124">
        <v>45</v>
      </c>
      <c r="G124" s="55">
        <f t="shared" si="9"/>
        <v>1796</v>
      </c>
      <c r="H124" s="55" t="str">
        <f t="shared" si="10"/>
        <v/>
      </c>
      <c r="I124" t="s">
        <v>632</v>
      </c>
      <c r="J124" t="s">
        <v>12</v>
      </c>
      <c r="K124" s="52" t="str">
        <f t="shared" si="7"/>
        <v>Head</v>
      </c>
      <c r="L124" s="52">
        <f t="shared" si="8"/>
        <v>124</v>
      </c>
      <c r="M124" s="2" t="s">
        <v>29</v>
      </c>
      <c r="N124" s="2">
        <v>24</v>
      </c>
      <c r="O124" s="52" t="s">
        <v>1651</v>
      </c>
      <c r="P124" s="52" t="s">
        <v>1410</v>
      </c>
    </row>
    <row r="125" spans="1:16" x14ac:dyDescent="0.2">
      <c r="A125">
        <v>125</v>
      </c>
      <c r="B125" t="s">
        <v>1388</v>
      </c>
      <c r="C125" t="s">
        <v>57</v>
      </c>
      <c r="D125" t="s">
        <v>397</v>
      </c>
      <c r="F125">
        <v>50</v>
      </c>
      <c r="G125" s="55" t="str">
        <f t="shared" si="9"/>
        <v/>
      </c>
      <c r="H125" s="55">
        <f t="shared" si="10"/>
        <v>1791</v>
      </c>
      <c r="I125" t="s">
        <v>632</v>
      </c>
      <c r="J125" t="s">
        <v>1301</v>
      </c>
      <c r="K125" s="52" t="str">
        <f t="shared" si="7"/>
        <v>Wife</v>
      </c>
      <c r="L125" s="52">
        <f t="shared" si="8"/>
        <v>124</v>
      </c>
      <c r="M125" s="2" t="s">
        <v>29</v>
      </c>
      <c r="N125" s="2">
        <v>24</v>
      </c>
      <c r="O125" s="52" t="s">
        <v>1651</v>
      </c>
      <c r="P125" s="52" t="s">
        <v>1410</v>
      </c>
    </row>
    <row r="126" spans="1:16" x14ac:dyDescent="0.2">
      <c r="A126">
        <v>126</v>
      </c>
      <c r="B126" t="s">
        <v>1388</v>
      </c>
      <c r="C126" t="s">
        <v>200</v>
      </c>
      <c r="D126" t="s">
        <v>400</v>
      </c>
      <c r="F126">
        <v>9</v>
      </c>
      <c r="G126" s="55" t="str">
        <f t="shared" si="9"/>
        <v/>
      </c>
      <c r="H126" s="55">
        <f t="shared" si="10"/>
        <v>1832</v>
      </c>
      <c r="I126" t="s">
        <v>632</v>
      </c>
      <c r="J126" t="s">
        <v>1301</v>
      </c>
      <c r="K126" s="52" t="str">
        <f t="shared" si="7"/>
        <v>Daughter</v>
      </c>
      <c r="L126" s="52">
        <f t="shared" si="8"/>
        <v>124</v>
      </c>
      <c r="M126" s="2" t="s">
        <v>29</v>
      </c>
      <c r="N126" s="2">
        <v>24</v>
      </c>
      <c r="O126" s="52" t="s">
        <v>1651</v>
      </c>
      <c r="P126" s="52" t="s">
        <v>1410</v>
      </c>
    </row>
    <row r="127" spans="1:16" x14ac:dyDescent="0.2">
      <c r="A127">
        <v>127</v>
      </c>
      <c r="B127" t="s">
        <v>67</v>
      </c>
      <c r="C127" t="s">
        <v>44</v>
      </c>
      <c r="D127" t="s">
        <v>9</v>
      </c>
      <c r="E127">
        <v>30</v>
      </c>
      <c r="G127" s="55">
        <f t="shared" si="9"/>
        <v>1811</v>
      </c>
      <c r="H127" s="55" t="str">
        <f t="shared" si="10"/>
        <v/>
      </c>
      <c r="I127" t="s">
        <v>632</v>
      </c>
      <c r="J127" t="s">
        <v>12</v>
      </c>
      <c r="K127" s="52" t="str">
        <f t="shared" si="7"/>
        <v>Head</v>
      </c>
      <c r="L127" s="52">
        <f t="shared" si="8"/>
        <v>127</v>
      </c>
      <c r="M127" s="2" t="s">
        <v>31</v>
      </c>
      <c r="N127" s="2">
        <v>25</v>
      </c>
      <c r="O127" s="52" t="s">
        <v>1651</v>
      </c>
      <c r="P127" s="52" t="s">
        <v>1410</v>
      </c>
    </row>
    <row r="128" spans="1:16" x14ac:dyDescent="0.2">
      <c r="A128">
        <v>128</v>
      </c>
      <c r="B128" t="s">
        <v>67</v>
      </c>
      <c r="C128" t="s">
        <v>123</v>
      </c>
      <c r="D128" t="s">
        <v>397</v>
      </c>
      <c r="F128">
        <v>30</v>
      </c>
      <c r="G128" s="55" t="str">
        <f t="shared" si="9"/>
        <v/>
      </c>
      <c r="H128" s="55">
        <f t="shared" si="10"/>
        <v>1811</v>
      </c>
      <c r="I128" t="s">
        <v>632</v>
      </c>
      <c r="J128" t="s">
        <v>1301</v>
      </c>
      <c r="K128" s="52" t="str">
        <f t="shared" si="7"/>
        <v>Wife</v>
      </c>
      <c r="L128" s="52">
        <f t="shared" si="8"/>
        <v>127</v>
      </c>
      <c r="M128" s="2" t="s">
        <v>31</v>
      </c>
      <c r="N128" s="2">
        <v>25</v>
      </c>
      <c r="O128" s="52" t="s">
        <v>1651</v>
      </c>
      <c r="P128" s="52" t="s">
        <v>1410</v>
      </c>
    </row>
    <row r="129" spans="1:16" x14ac:dyDescent="0.2">
      <c r="A129">
        <v>129</v>
      </c>
      <c r="B129" t="s">
        <v>67</v>
      </c>
      <c r="C129" t="s">
        <v>46</v>
      </c>
      <c r="D129" t="s">
        <v>400</v>
      </c>
      <c r="F129">
        <v>5</v>
      </c>
      <c r="G129" s="55" t="str">
        <f t="shared" si="9"/>
        <v/>
      </c>
      <c r="H129" s="55">
        <f t="shared" si="10"/>
        <v>1836</v>
      </c>
      <c r="I129" t="s">
        <v>632</v>
      </c>
      <c r="J129" t="s">
        <v>1301</v>
      </c>
      <c r="K129" s="52" t="str">
        <f t="shared" si="7"/>
        <v>Daughter</v>
      </c>
      <c r="L129" s="52">
        <f t="shared" si="8"/>
        <v>127</v>
      </c>
      <c r="M129" s="2" t="s">
        <v>31</v>
      </c>
      <c r="N129" s="2">
        <v>25</v>
      </c>
      <c r="O129" s="52" t="s">
        <v>1651</v>
      </c>
      <c r="P129" s="52" t="s">
        <v>1410</v>
      </c>
    </row>
    <row r="130" spans="1:16" x14ac:dyDescent="0.2">
      <c r="A130">
        <v>130</v>
      </c>
      <c r="B130" t="s">
        <v>67</v>
      </c>
      <c r="C130" t="s">
        <v>345</v>
      </c>
      <c r="D130" t="s">
        <v>400</v>
      </c>
      <c r="F130">
        <v>4</v>
      </c>
      <c r="G130" s="55" t="str">
        <f t="shared" si="9"/>
        <v/>
      </c>
      <c r="H130" s="55">
        <f t="shared" si="10"/>
        <v>1837</v>
      </c>
      <c r="I130" t="s">
        <v>632</v>
      </c>
      <c r="J130" t="s">
        <v>1301</v>
      </c>
      <c r="K130" s="52" t="str">
        <f t="shared" ref="K130:K193" si="11">IF(ISBLANK(D130),"",D130)</f>
        <v>Daughter</v>
      </c>
      <c r="L130" s="52">
        <f t="shared" si="8"/>
        <v>127</v>
      </c>
      <c r="M130" s="2" t="s">
        <v>31</v>
      </c>
      <c r="N130" s="2">
        <v>25</v>
      </c>
      <c r="O130" s="52" t="s">
        <v>1651</v>
      </c>
      <c r="P130" s="52" t="s">
        <v>1410</v>
      </c>
    </row>
    <row r="131" spans="1:16" x14ac:dyDescent="0.2">
      <c r="A131">
        <v>131</v>
      </c>
      <c r="B131" t="s">
        <v>67</v>
      </c>
      <c r="C131" t="s">
        <v>44</v>
      </c>
      <c r="D131" t="s">
        <v>409</v>
      </c>
      <c r="E131">
        <v>2</v>
      </c>
      <c r="G131" s="55">
        <f t="shared" si="9"/>
        <v>1839</v>
      </c>
      <c r="H131" s="55" t="str">
        <f t="shared" si="10"/>
        <v/>
      </c>
      <c r="I131" t="s">
        <v>632</v>
      </c>
      <c r="J131" t="s">
        <v>1301</v>
      </c>
      <c r="K131" s="52" t="str">
        <f t="shared" si="11"/>
        <v>Son</v>
      </c>
      <c r="L131" s="52">
        <f t="shared" si="8"/>
        <v>127</v>
      </c>
      <c r="M131" s="2" t="s">
        <v>31</v>
      </c>
      <c r="N131" s="2">
        <v>25</v>
      </c>
      <c r="O131" s="52" t="s">
        <v>1651</v>
      </c>
      <c r="P131" s="52" t="s">
        <v>1410</v>
      </c>
    </row>
    <row r="132" spans="1:16" x14ac:dyDescent="0.2">
      <c r="A132">
        <v>132</v>
      </c>
      <c r="B132" t="s">
        <v>68</v>
      </c>
      <c r="C132" t="s">
        <v>44</v>
      </c>
      <c r="D132" t="s">
        <v>9</v>
      </c>
      <c r="E132">
        <v>45</v>
      </c>
      <c r="G132" s="55">
        <f t="shared" si="9"/>
        <v>1796</v>
      </c>
      <c r="H132" s="55" t="str">
        <f t="shared" si="10"/>
        <v/>
      </c>
      <c r="I132" t="s">
        <v>632</v>
      </c>
      <c r="J132" t="s">
        <v>12</v>
      </c>
      <c r="K132" s="52" t="str">
        <f t="shared" si="11"/>
        <v>Head</v>
      </c>
      <c r="L132" s="52">
        <f t="shared" si="8"/>
        <v>132</v>
      </c>
      <c r="M132" s="2" t="s">
        <v>31</v>
      </c>
      <c r="N132" s="2">
        <v>26</v>
      </c>
      <c r="O132" s="52" t="s">
        <v>1651</v>
      </c>
      <c r="P132" s="52" t="s">
        <v>1410</v>
      </c>
    </row>
    <row r="133" spans="1:16" x14ac:dyDescent="0.2">
      <c r="A133">
        <v>133</v>
      </c>
      <c r="B133" t="s">
        <v>68</v>
      </c>
      <c r="C133" t="s">
        <v>123</v>
      </c>
      <c r="D133" t="s">
        <v>397</v>
      </c>
      <c r="F133">
        <v>40</v>
      </c>
      <c r="G133" s="55" t="str">
        <f t="shared" si="9"/>
        <v/>
      </c>
      <c r="H133" s="55">
        <f t="shared" si="10"/>
        <v>1801</v>
      </c>
      <c r="I133" t="s">
        <v>632</v>
      </c>
      <c r="J133" t="s">
        <v>1301</v>
      </c>
      <c r="K133" s="52" t="str">
        <f t="shared" si="11"/>
        <v>Wife</v>
      </c>
      <c r="L133" s="52">
        <f t="shared" si="8"/>
        <v>132</v>
      </c>
      <c r="M133" s="2" t="s">
        <v>31</v>
      </c>
      <c r="N133" s="2">
        <v>26</v>
      </c>
      <c r="O133" s="52" t="s">
        <v>1651</v>
      </c>
      <c r="P133" s="52" t="s">
        <v>1410</v>
      </c>
    </row>
    <row r="134" spans="1:16" x14ac:dyDescent="0.2">
      <c r="A134">
        <v>134</v>
      </c>
      <c r="B134" t="s">
        <v>68</v>
      </c>
      <c r="C134" t="s">
        <v>276</v>
      </c>
      <c r="D134" t="s">
        <v>409</v>
      </c>
      <c r="E134">
        <v>20</v>
      </c>
      <c r="G134" s="55">
        <f t="shared" si="9"/>
        <v>1821</v>
      </c>
      <c r="H134" s="55" t="str">
        <f t="shared" si="10"/>
        <v/>
      </c>
      <c r="I134" t="s">
        <v>632</v>
      </c>
      <c r="J134" t="s">
        <v>12</v>
      </c>
      <c r="K134" s="52" t="str">
        <f t="shared" si="11"/>
        <v>Son</v>
      </c>
      <c r="L134" s="52">
        <f t="shared" si="8"/>
        <v>132</v>
      </c>
      <c r="M134" s="2" t="s">
        <v>31</v>
      </c>
      <c r="N134" s="2">
        <v>26</v>
      </c>
      <c r="O134" s="52" t="s">
        <v>1651</v>
      </c>
      <c r="P134" s="52" t="s">
        <v>1410</v>
      </c>
    </row>
    <row r="135" spans="1:16" x14ac:dyDescent="0.2">
      <c r="A135">
        <v>135</v>
      </c>
      <c r="B135" t="s">
        <v>68</v>
      </c>
      <c r="C135" t="s">
        <v>169</v>
      </c>
      <c r="D135" t="s">
        <v>400</v>
      </c>
      <c r="F135">
        <v>8</v>
      </c>
      <c r="G135" s="55" t="str">
        <f t="shared" si="9"/>
        <v/>
      </c>
      <c r="H135" s="55">
        <f t="shared" si="10"/>
        <v>1833</v>
      </c>
      <c r="I135" t="s">
        <v>632</v>
      </c>
      <c r="J135" t="s">
        <v>1301</v>
      </c>
      <c r="K135" s="52" t="str">
        <f t="shared" si="11"/>
        <v>Daughter</v>
      </c>
      <c r="L135" s="52">
        <f t="shared" si="8"/>
        <v>132</v>
      </c>
      <c r="M135" s="2" t="s">
        <v>31</v>
      </c>
      <c r="N135" s="2">
        <v>26</v>
      </c>
      <c r="O135" s="52" t="s">
        <v>1651</v>
      </c>
      <c r="P135" s="52" t="s">
        <v>1410</v>
      </c>
    </row>
    <row r="136" spans="1:16" x14ac:dyDescent="0.2">
      <c r="A136">
        <v>136</v>
      </c>
      <c r="B136" t="s">
        <v>68</v>
      </c>
      <c r="C136" t="s">
        <v>46</v>
      </c>
      <c r="D136" t="s">
        <v>400</v>
      </c>
      <c r="F136">
        <v>5</v>
      </c>
      <c r="G136" s="55" t="str">
        <f t="shared" si="9"/>
        <v/>
      </c>
      <c r="H136" s="55">
        <f t="shared" si="10"/>
        <v>1836</v>
      </c>
      <c r="I136" t="s">
        <v>632</v>
      </c>
      <c r="J136" t="s">
        <v>1301</v>
      </c>
      <c r="K136" s="52" t="str">
        <f t="shared" si="11"/>
        <v>Daughter</v>
      </c>
      <c r="L136" s="52">
        <f t="shared" ref="L136:L199" si="12">IF(K136="Head",A136,L135)</f>
        <v>132</v>
      </c>
      <c r="M136" s="2" t="s">
        <v>31</v>
      </c>
      <c r="N136" s="2">
        <v>26</v>
      </c>
      <c r="O136" s="52" t="s">
        <v>1651</v>
      </c>
      <c r="P136" s="52" t="s">
        <v>1410</v>
      </c>
    </row>
    <row r="137" spans="1:16" x14ac:dyDescent="0.2">
      <c r="A137">
        <v>137</v>
      </c>
      <c r="B137" t="s">
        <v>68</v>
      </c>
      <c r="C137" t="s">
        <v>60</v>
      </c>
      <c r="D137" t="s">
        <v>409</v>
      </c>
      <c r="E137">
        <v>2</v>
      </c>
      <c r="G137" s="55">
        <f t="shared" si="9"/>
        <v>1839</v>
      </c>
      <c r="H137" s="55" t="str">
        <f t="shared" si="10"/>
        <v/>
      </c>
      <c r="I137" t="s">
        <v>632</v>
      </c>
      <c r="J137" t="s">
        <v>1301</v>
      </c>
      <c r="K137" s="52" t="str">
        <f t="shared" si="11"/>
        <v>Son</v>
      </c>
      <c r="L137" s="52">
        <f t="shared" si="12"/>
        <v>132</v>
      </c>
      <c r="M137" s="2" t="s">
        <v>31</v>
      </c>
      <c r="N137" s="2">
        <v>26</v>
      </c>
      <c r="O137" s="52" t="s">
        <v>1651</v>
      </c>
      <c r="P137" s="52" t="s">
        <v>1410</v>
      </c>
    </row>
    <row r="138" spans="1:16" x14ac:dyDescent="0.2">
      <c r="A138">
        <v>138</v>
      </c>
      <c r="B138" s="9" t="s">
        <v>1355</v>
      </c>
      <c r="C138" t="s">
        <v>50</v>
      </c>
      <c r="D138" t="s">
        <v>9</v>
      </c>
      <c r="E138">
        <v>40</v>
      </c>
      <c r="G138" s="55">
        <f t="shared" si="9"/>
        <v>1801</v>
      </c>
      <c r="H138" s="55" t="str">
        <f t="shared" si="10"/>
        <v/>
      </c>
      <c r="I138" t="s">
        <v>632</v>
      </c>
      <c r="J138" t="s">
        <v>12</v>
      </c>
      <c r="K138" s="52" t="str">
        <f t="shared" si="11"/>
        <v>Head</v>
      </c>
      <c r="L138" s="52">
        <f t="shared" si="12"/>
        <v>138</v>
      </c>
      <c r="M138" s="2" t="s">
        <v>31</v>
      </c>
      <c r="N138" s="2">
        <v>27</v>
      </c>
      <c r="O138" s="52" t="s">
        <v>1651</v>
      </c>
      <c r="P138" s="52" t="s">
        <v>1410</v>
      </c>
    </row>
    <row r="139" spans="1:16" x14ac:dyDescent="0.2">
      <c r="A139">
        <v>139</v>
      </c>
      <c r="B139" s="9" t="s">
        <v>1355</v>
      </c>
      <c r="C139" t="s">
        <v>46</v>
      </c>
      <c r="D139" t="s">
        <v>397</v>
      </c>
      <c r="F139">
        <v>35</v>
      </c>
      <c r="G139" s="55" t="str">
        <f t="shared" si="9"/>
        <v/>
      </c>
      <c r="H139" s="55">
        <f t="shared" si="10"/>
        <v>1806</v>
      </c>
      <c r="I139" t="s">
        <v>632</v>
      </c>
      <c r="J139" t="s">
        <v>1301</v>
      </c>
      <c r="K139" s="52" t="str">
        <f t="shared" si="11"/>
        <v>Wife</v>
      </c>
      <c r="L139" s="52">
        <f t="shared" si="12"/>
        <v>138</v>
      </c>
      <c r="M139" s="2" t="s">
        <v>31</v>
      </c>
      <c r="N139" s="2">
        <v>27</v>
      </c>
      <c r="O139" s="52" t="s">
        <v>1651</v>
      </c>
      <c r="P139" s="52" t="s">
        <v>1410</v>
      </c>
    </row>
    <row r="140" spans="1:16" x14ac:dyDescent="0.2">
      <c r="A140">
        <v>140</v>
      </c>
      <c r="B140" s="9" t="s">
        <v>1355</v>
      </c>
      <c r="C140" t="s">
        <v>50</v>
      </c>
      <c r="D140" t="s">
        <v>409</v>
      </c>
      <c r="E140">
        <v>3</v>
      </c>
      <c r="G140" s="55">
        <f t="shared" si="9"/>
        <v>1838</v>
      </c>
      <c r="H140" s="55" t="str">
        <f t="shared" si="10"/>
        <v/>
      </c>
      <c r="I140" t="s">
        <v>632</v>
      </c>
      <c r="J140" t="s">
        <v>1301</v>
      </c>
      <c r="K140" s="52" t="str">
        <f t="shared" si="11"/>
        <v>Son</v>
      </c>
      <c r="L140" s="52">
        <f t="shared" si="12"/>
        <v>138</v>
      </c>
      <c r="M140" s="2" t="s">
        <v>31</v>
      </c>
      <c r="N140" s="2">
        <v>27</v>
      </c>
      <c r="O140" s="52" t="s">
        <v>1651</v>
      </c>
      <c r="P140" s="52" t="s">
        <v>1410</v>
      </c>
    </row>
    <row r="141" spans="1:16" x14ac:dyDescent="0.2">
      <c r="A141">
        <v>141</v>
      </c>
      <c r="B141" s="9" t="s">
        <v>1355</v>
      </c>
      <c r="C141" t="s">
        <v>390</v>
      </c>
      <c r="D141" t="s">
        <v>400</v>
      </c>
      <c r="F141">
        <v>13</v>
      </c>
      <c r="G141" s="55" t="str">
        <f t="shared" si="9"/>
        <v/>
      </c>
      <c r="H141" s="55">
        <f t="shared" si="10"/>
        <v>1828</v>
      </c>
      <c r="I141" t="s">
        <v>632</v>
      </c>
      <c r="J141" t="s">
        <v>1301</v>
      </c>
      <c r="K141" s="52" t="str">
        <f t="shared" si="11"/>
        <v>Daughter</v>
      </c>
      <c r="L141" s="52">
        <f t="shared" si="12"/>
        <v>138</v>
      </c>
      <c r="M141" s="2" t="s">
        <v>31</v>
      </c>
      <c r="N141" s="2">
        <v>27</v>
      </c>
      <c r="O141" s="52" t="s">
        <v>1651</v>
      </c>
      <c r="P141" s="52" t="s">
        <v>1410</v>
      </c>
    </row>
    <row r="142" spans="1:16" x14ac:dyDescent="0.2">
      <c r="A142">
        <v>142</v>
      </c>
      <c r="B142" s="9" t="s">
        <v>1355</v>
      </c>
      <c r="C142" t="s">
        <v>668</v>
      </c>
      <c r="D142" t="s">
        <v>409</v>
      </c>
      <c r="E142">
        <v>11</v>
      </c>
      <c r="G142" s="55">
        <f t="shared" si="9"/>
        <v>1830</v>
      </c>
      <c r="H142" s="55" t="str">
        <f t="shared" si="10"/>
        <v/>
      </c>
      <c r="I142" t="s">
        <v>632</v>
      </c>
      <c r="J142" t="s">
        <v>1301</v>
      </c>
      <c r="K142" s="52" t="str">
        <f t="shared" si="11"/>
        <v>Son</v>
      </c>
      <c r="L142" s="52">
        <f t="shared" si="12"/>
        <v>138</v>
      </c>
      <c r="M142" s="2" t="s">
        <v>31</v>
      </c>
      <c r="N142" s="2">
        <v>27</v>
      </c>
      <c r="O142" s="52" t="s">
        <v>1651</v>
      </c>
      <c r="P142" s="52" t="s">
        <v>1410</v>
      </c>
    </row>
    <row r="143" spans="1:16" x14ac:dyDescent="0.2">
      <c r="A143">
        <v>143</v>
      </c>
      <c r="B143" s="9" t="s">
        <v>1355</v>
      </c>
      <c r="C143" t="s">
        <v>192</v>
      </c>
      <c r="D143" t="s">
        <v>409</v>
      </c>
      <c r="E143">
        <v>9</v>
      </c>
      <c r="G143" s="55">
        <f t="shared" si="9"/>
        <v>1832</v>
      </c>
      <c r="H143" s="55" t="str">
        <f t="shared" si="10"/>
        <v/>
      </c>
      <c r="I143" t="s">
        <v>632</v>
      </c>
      <c r="J143" t="s">
        <v>1301</v>
      </c>
      <c r="K143" s="52" t="str">
        <f t="shared" si="11"/>
        <v>Son</v>
      </c>
      <c r="L143" s="52">
        <f t="shared" si="12"/>
        <v>138</v>
      </c>
      <c r="M143" s="2" t="s">
        <v>31</v>
      </c>
      <c r="N143" s="2">
        <v>27</v>
      </c>
      <c r="O143" s="52" t="s">
        <v>1651</v>
      </c>
      <c r="P143" s="52" t="s">
        <v>1410</v>
      </c>
    </row>
    <row r="144" spans="1:16" x14ac:dyDescent="0.2">
      <c r="A144">
        <v>144</v>
      </c>
      <c r="B144" s="9" t="s">
        <v>1355</v>
      </c>
      <c r="C144" t="s">
        <v>669</v>
      </c>
      <c r="D144" t="s">
        <v>400</v>
      </c>
      <c r="F144">
        <v>1</v>
      </c>
      <c r="G144" s="55" t="str">
        <f t="shared" ref="G144:G207" si="13">IF(ISBLANK(E144),"",INT(1841.42-E144))</f>
        <v/>
      </c>
      <c r="H144" s="55">
        <f t="shared" ref="H144:H207" si="14">IF(ISBLANK(F144),"",IF(ISBLANK(E144),INT(1841.42-F144),"Error"))</f>
        <v>1840</v>
      </c>
      <c r="I144" t="s">
        <v>632</v>
      </c>
      <c r="J144" t="s">
        <v>1301</v>
      </c>
      <c r="K144" s="52" t="str">
        <f t="shared" si="11"/>
        <v>Daughter</v>
      </c>
      <c r="L144" s="52">
        <f t="shared" si="12"/>
        <v>138</v>
      </c>
      <c r="M144" s="2" t="s">
        <v>31</v>
      </c>
      <c r="N144" s="2">
        <v>27</v>
      </c>
      <c r="O144" s="52" t="s">
        <v>1651</v>
      </c>
      <c r="P144" s="52" t="s">
        <v>1410</v>
      </c>
    </row>
    <row r="145" spans="1:16" x14ac:dyDescent="0.2">
      <c r="A145">
        <v>145</v>
      </c>
      <c r="B145" t="s">
        <v>85</v>
      </c>
      <c r="C145" t="s">
        <v>192</v>
      </c>
      <c r="D145" t="s">
        <v>9</v>
      </c>
      <c r="E145">
        <v>45</v>
      </c>
      <c r="G145" s="55">
        <f t="shared" si="13"/>
        <v>1796</v>
      </c>
      <c r="H145" s="55" t="str">
        <f t="shared" si="14"/>
        <v/>
      </c>
      <c r="I145" t="s">
        <v>632</v>
      </c>
      <c r="J145" t="s">
        <v>12</v>
      </c>
      <c r="K145" s="52" t="str">
        <f t="shared" si="11"/>
        <v>Head</v>
      </c>
      <c r="L145" s="52">
        <f t="shared" si="12"/>
        <v>145</v>
      </c>
      <c r="M145" s="2" t="s">
        <v>31</v>
      </c>
      <c r="N145" s="2">
        <v>28</v>
      </c>
      <c r="O145" s="52" t="s">
        <v>1651</v>
      </c>
      <c r="P145" s="52" t="s">
        <v>1410</v>
      </c>
    </row>
    <row r="146" spans="1:16" x14ac:dyDescent="0.2">
      <c r="A146">
        <v>146</v>
      </c>
      <c r="B146" t="s">
        <v>85</v>
      </c>
      <c r="C146" t="s">
        <v>46</v>
      </c>
      <c r="D146" t="s">
        <v>397</v>
      </c>
      <c r="F146">
        <v>45</v>
      </c>
      <c r="G146" s="55" t="str">
        <f t="shared" si="13"/>
        <v/>
      </c>
      <c r="H146" s="55">
        <f t="shared" si="14"/>
        <v>1796</v>
      </c>
      <c r="I146" t="s">
        <v>632</v>
      </c>
      <c r="J146" t="s">
        <v>1301</v>
      </c>
      <c r="K146" s="52" t="str">
        <f t="shared" si="11"/>
        <v>Wife</v>
      </c>
      <c r="L146" s="52">
        <f t="shared" si="12"/>
        <v>145</v>
      </c>
      <c r="M146" s="2" t="s">
        <v>31</v>
      </c>
      <c r="N146" s="2">
        <v>28</v>
      </c>
      <c r="O146" s="52" t="s">
        <v>1651</v>
      </c>
      <c r="P146" s="52" t="s">
        <v>1410</v>
      </c>
    </row>
    <row r="147" spans="1:16" x14ac:dyDescent="0.2">
      <c r="A147">
        <v>147</v>
      </c>
      <c r="B147" t="s">
        <v>85</v>
      </c>
      <c r="C147" t="s">
        <v>50</v>
      </c>
      <c r="D147" t="s">
        <v>409</v>
      </c>
      <c r="E147">
        <v>20</v>
      </c>
      <c r="G147" s="55">
        <f t="shared" si="13"/>
        <v>1821</v>
      </c>
      <c r="H147" s="55" t="str">
        <f t="shared" si="14"/>
        <v/>
      </c>
      <c r="I147" t="s">
        <v>632</v>
      </c>
      <c r="J147" t="s">
        <v>1301</v>
      </c>
      <c r="K147" s="52" t="str">
        <f t="shared" si="11"/>
        <v>Son</v>
      </c>
      <c r="L147" s="52">
        <f t="shared" si="12"/>
        <v>145</v>
      </c>
      <c r="M147" s="2" t="s">
        <v>31</v>
      </c>
      <c r="N147" s="2">
        <v>28</v>
      </c>
      <c r="O147" s="52" t="s">
        <v>1651</v>
      </c>
      <c r="P147" s="52" t="s">
        <v>1410</v>
      </c>
    </row>
    <row r="148" spans="1:16" x14ac:dyDescent="0.2">
      <c r="A148">
        <v>148</v>
      </c>
      <c r="B148" t="s">
        <v>85</v>
      </c>
      <c r="C148" t="s">
        <v>200</v>
      </c>
      <c r="D148" t="s">
        <v>400</v>
      </c>
      <c r="F148">
        <v>20</v>
      </c>
      <c r="G148" s="55" t="str">
        <f t="shared" si="13"/>
        <v/>
      </c>
      <c r="H148" s="55">
        <f t="shared" si="14"/>
        <v>1821</v>
      </c>
      <c r="I148" t="s">
        <v>632</v>
      </c>
      <c r="J148" t="s">
        <v>1301</v>
      </c>
      <c r="K148" s="52" t="str">
        <f t="shared" si="11"/>
        <v>Daughter</v>
      </c>
      <c r="L148" s="52">
        <f t="shared" si="12"/>
        <v>145</v>
      </c>
      <c r="M148" s="2" t="s">
        <v>31</v>
      </c>
      <c r="N148" s="2">
        <v>28</v>
      </c>
      <c r="O148" s="52" t="s">
        <v>1651</v>
      </c>
      <c r="P148" s="52" t="s">
        <v>1410</v>
      </c>
    </row>
    <row r="149" spans="1:16" x14ac:dyDescent="0.2">
      <c r="A149">
        <v>149</v>
      </c>
      <c r="B149" t="s">
        <v>85</v>
      </c>
      <c r="C149" t="s">
        <v>71</v>
      </c>
      <c r="D149" t="s">
        <v>409</v>
      </c>
      <c r="E149">
        <v>2</v>
      </c>
      <c r="G149" s="55">
        <f t="shared" si="13"/>
        <v>1839</v>
      </c>
      <c r="H149" s="55" t="str">
        <f t="shared" si="14"/>
        <v/>
      </c>
      <c r="I149" t="s">
        <v>632</v>
      </c>
      <c r="J149" t="s">
        <v>1301</v>
      </c>
      <c r="K149" s="52" t="str">
        <f t="shared" si="11"/>
        <v>Son</v>
      </c>
      <c r="L149" s="52">
        <f t="shared" si="12"/>
        <v>145</v>
      </c>
      <c r="M149" s="2" t="s">
        <v>31</v>
      </c>
      <c r="N149" s="2">
        <v>28</v>
      </c>
      <c r="O149" s="52" t="s">
        <v>1651</v>
      </c>
      <c r="P149" s="52" t="s">
        <v>1410</v>
      </c>
    </row>
    <row r="150" spans="1:16" x14ac:dyDescent="0.2">
      <c r="A150">
        <v>150</v>
      </c>
      <c r="B150" t="s">
        <v>85</v>
      </c>
      <c r="C150" t="s">
        <v>71</v>
      </c>
      <c r="D150" s="9" t="s">
        <v>1309</v>
      </c>
      <c r="E150">
        <v>20</v>
      </c>
      <c r="G150" s="55">
        <f t="shared" si="13"/>
        <v>1821</v>
      </c>
      <c r="H150" s="55" t="str">
        <f t="shared" si="14"/>
        <v/>
      </c>
      <c r="I150" t="s">
        <v>632</v>
      </c>
      <c r="J150" t="s">
        <v>12</v>
      </c>
      <c r="K150" s="52" t="str">
        <f t="shared" si="11"/>
        <v>Blank</v>
      </c>
      <c r="L150" s="52">
        <f t="shared" si="12"/>
        <v>145</v>
      </c>
      <c r="M150" s="2" t="s">
        <v>31</v>
      </c>
      <c r="N150" s="2">
        <v>28</v>
      </c>
      <c r="O150" s="52" t="s">
        <v>1651</v>
      </c>
      <c r="P150" s="52" t="s">
        <v>1410</v>
      </c>
    </row>
    <row r="151" spans="1:16" x14ac:dyDescent="0.2">
      <c r="A151">
        <v>151</v>
      </c>
      <c r="B151" t="s">
        <v>85</v>
      </c>
      <c r="C151" t="s">
        <v>667</v>
      </c>
      <c r="D151" t="s">
        <v>400</v>
      </c>
      <c r="F151">
        <v>9</v>
      </c>
      <c r="G151" s="55" t="str">
        <f t="shared" si="13"/>
        <v/>
      </c>
      <c r="H151" s="55">
        <f t="shared" si="14"/>
        <v>1832</v>
      </c>
      <c r="I151" t="s">
        <v>632</v>
      </c>
      <c r="J151" t="s">
        <v>1301</v>
      </c>
      <c r="K151" s="52" t="str">
        <f t="shared" si="11"/>
        <v>Daughter</v>
      </c>
      <c r="L151" s="52">
        <f t="shared" si="12"/>
        <v>145</v>
      </c>
      <c r="M151" s="2" t="s">
        <v>31</v>
      </c>
      <c r="N151" s="2">
        <v>28</v>
      </c>
      <c r="O151" s="52" t="s">
        <v>1651</v>
      </c>
      <c r="P151" s="52" t="s">
        <v>1410</v>
      </c>
    </row>
    <row r="152" spans="1:16" x14ac:dyDescent="0.2">
      <c r="A152">
        <v>152</v>
      </c>
      <c r="B152" s="9" t="s">
        <v>1390</v>
      </c>
      <c r="C152" t="s">
        <v>69</v>
      </c>
      <c r="D152" t="s">
        <v>9</v>
      </c>
      <c r="E152">
        <v>35</v>
      </c>
      <c r="G152" s="55">
        <f t="shared" si="13"/>
        <v>1806</v>
      </c>
      <c r="H152" s="55" t="str">
        <f t="shared" si="14"/>
        <v/>
      </c>
      <c r="I152" t="s">
        <v>632</v>
      </c>
      <c r="J152" t="s">
        <v>12</v>
      </c>
      <c r="K152" s="52" t="str">
        <f t="shared" si="11"/>
        <v>Head</v>
      </c>
      <c r="L152" s="52">
        <f t="shared" si="12"/>
        <v>152</v>
      </c>
      <c r="M152" s="2" t="s">
        <v>32</v>
      </c>
      <c r="N152" s="2">
        <v>29</v>
      </c>
      <c r="O152" s="52" t="s">
        <v>1651</v>
      </c>
      <c r="P152" s="52" t="s">
        <v>1410</v>
      </c>
    </row>
    <row r="153" spans="1:16" x14ac:dyDescent="0.2">
      <c r="A153">
        <v>153</v>
      </c>
      <c r="B153" s="9" t="s">
        <v>1390</v>
      </c>
      <c r="C153" t="s">
        <v>57</v>
      </c>
      <c r="D153" t="s">
        <v>397</v>
      </c>
      <c r="F153">
        <v>25</v>
      </c>
      <c r="G153" s="55" t="str">
        <f t="shared" si="13"/>
        <v/>
      </c>
      <c r="H153" s="55">
        <f t="shared" si="14"/>
        <v>1816</v>
      </c>
      <c r="I153" t="s">
        <v>632</v>
      </c>
      <c r="J153" t="s">
        <v>1301</v>
      </c>
      <c r="K153" s="52" t="str">
        <f t="shared" si="11"/>
        <v>Wife</v>
      </c>
      <c r="L153" s="52">
        <f t="shared" si="12"/>
        <v>152</v>
      </c>
      <c r="M153" s="2" t="s">
        <v>32</v>
      </c>
      <c r="N153" s="2">
        <v>29</v>
      </c>
      <c r="O153" s="52" t="s">
        <v>1651</v>
      </c>
      <c r="P153" s="52" t="s">
        <v>1410</v>
      </c>
    </row>
    <row r="154" spans="1:16" x14ac:dyDescent="0.2">
      <c r="A154">
        <v>154</v>
      </c>
      <c r="B154" s="9" t="s">
        <v>1390</v>
      </c>
      <c r="C154" t="s">
        <v>192</v>
      </c>
      <c r="D154" t="s">
        <v>409</v>
      </c>
      <c r="E154">
        <v>4</v>
      </c>
      <c r="G154" s="55">
        <f t="shared" si="13"/>
        <v>1837</v>
      </c>
      <c r="H154" s="55" t="str">
        <f t="shared" si="14"/>
        <v/>
      </c>
      <c r="I154" t="s">
        <v>632</v>
      </c>
      <c r="J154" t="s">
        <v>1301</v>
      </c>
      <c r="K154" s="52" t="str">
        <f t="shared" si="11"/>
        <v>Son</v>
      </c>
      <c r="L154" s="52">
        <f t="shared" si="12"/>
        <v>152</v>
      </c>
      <c r="M154" s="2" t="s">
        <v>32</v>
      </c>
      <c r="N154" s="2">
        <v>29</v>
      </c>
      <c r="O154" s="52" t="s">
        <v>1651</v>
      </c>
      <c r="P154" s="52" t="s">
        <v>1410</v>
      </c>
    </row>
    <row r="155" spans="1:16" x14ac:dyDescent="0.2">
      <c r="A155">
        <v>155</v>
      </c>
      <c r="B155" s="9" t="s">
        <v>1390</v>
      </c>
      <c r="C155" t="s">
        <v>670</v>
      </c>
      <c r="D155" t="s">
        <v>400</v>
      </c>
      <c r="F155">
        <v>2</v>
      </c>
      <c r="G155" s="55" t="str">
        <f t="shared" si="13"/>
        <v/>
      </c>
      <c r="H155" s="55">
        <f t="shared" si="14"/>
        <v>1839</v>
      </c>
      <c r="I155" t="s">
        <v>632</v>
      </c>
      <c r="J155" t="s">
        <v>1301</v>
      </c>
      <c r="K155" s="52" t="str">
        <f t="shared" si="11"/>
        <v>Daughter</v>
      </c>
      <c r="L155" s="52">
        <f t="shared" si="12"/>
        <v>152</v>
      </c>
      <c r="M155" s="2" t="s">
        <v>32</v>
      </c>
      <c r="N155" s="2">
        <v>29</v>
      </c>
      <c r="O155" s="52" t="s">
        <v>1651</v>
      </c>
      <c r="P155" s="52" t="s">
        <v>1410</v>
      </c>
    </row>
    <row r="156" spans="1:16" x14ac:dyDescent="0.2">
      <c r="A156">
        <v>156</v>
      </c>
      <c r="B156" t="s">
        <v>1389</v>
      </c>
      <c r="C156" t="s">
        <v>71</v>
      </c>
      <c r="D156" t="s">
        <v>9</v>
      </c>
      <c r="E156">
        <v>45</v>
      </c>
      <c r="G156" s="55">
        <f t="shared" si="13"/>
        <v>1796</v>
      </c>
      <c r="H156" s="55" t="str">
        <f t="shared" si="14"/>
        <v/>
      </c>
      <c r="I156" t="s">
        <v>632</v>
      </c>
      <c r="J156" t="s">
        <v>15</v>
      </c>
      <c r="K156" s="52" t="str">
        <f t="shared" si="11"/>
        <v>Head</v>
      </c>
      <c r="L156" s="52">
        <f t="shared" si="12"/>
        <v>156</v>
      </c>
      <c r="M156" s="2" t="s">
        <v>32</v>
      </c>
      <c r="N156" s="2">
        <v>30</v>
      </c>
      <c r="O156" s="52" t="s">
        <v>1651</v>
      </c>
      <c r="P156" s="52" t="s">
        <v>1410</v>
      </c>
    </row>
    <row r="157" spans="1:16" x14ac:dyDescent="0.2">
      <c r="A157">
        <v>157</v>
      </c>
      <c r="B157" t="s">
        <v>1389</v>
      </c>
      <c r="C157" t="s">
        <v>1391</v>
      </c>
      <c r="D157" t="s">
        <v>397</v>
      </c>
      <c r="F157">
        <v>40</v>
      </c>
      <c r="G157" s="55" t="str">
        <f t="shared" si="13"/>
        <v/>
      </c>
      <c r="H157" s="55">
        <f t="shared" si="14"/>
        <v>1801</v>
      </c>
      <c r="I157" t="s">
        <v>632</v>
      </c>
      <c r="J157" t="s">
        <v>1301</v>
      </c>
      <c r="K157" s="52" t="str">
        <f t="shared" si="11"/>
        <v>Wife</v>
      </c>
      <c r="L157" s="52">
        <f t="shared" si="12"/>
        <v>156</v>
      </c>
      <c r="M157" s="2" t="s">
        <v>32</v>
      </c>
      <c r="N157" s="2">
        <v>30</v>
      </c>
      <c r="O157" s="52" t="s">
        <v>1651</v>
      </c>
      <c r="P157" s="52" t="s">
        <v>1410</v>
      </c>
    </row>
    <row r="158" spans="1:16" x14ac:dyDescent="0.2">
      <c r="A158">
        <v>158</v>
      </c>
      <c r="B158" t="s">
        <v>1389</v>
      </c>
      <c r="C158" t="s">
        <v>123</v>
      </c>
      <c r="D158" t="s">
        <v>400</v>
      </c>
      <c r="F158">
        <v>9</v>
      </c>
      <c r="G158" s="55" t="str">
        <f t="shared" si="13"/>
        <v/>
      </c>
      <c r="H158" s="55">
        <f t="shared" si="14"/>
        <v>1832</v>
      </c>
      <c r="I158" t="s">
        <v>632</v>
      </c>
      <c r="J158" t="s">
        <v>1301</v>
      </c>
      <c r="K158" s="52" t="str">
        <f t="shared" si="11"/>
        <v>Daughter</v>
      </c>
      <c r="L158" s="52">
        <f t="shared" si="12"/>
        <v>156</v>
      </c>
      <c r="M158" s="2" t="s">
        <v>32</v>
      </c>
      <c r="N158" s="2">
        <v>30</v>
      </c>
      <c r="O158" s="52" t="s">
        <v>1651</v>
      </c>
      <c r="P158" s="52" t="s">
        <v>1410</v>
      </c>
    </row>
    <row r="159" spans="1:16" x14ac:dyDescent="0.2">
      <c r="A159">
        <v>159</v>
      </c>
      <c r="B159" t="s">
        <v>1389</v>
      </c>
      <c r="C159" t="s">
        <v>50</v>
      </c>
      <c r="D159" t="s">
        <v>409</v>
      </c>
      <c r="E159">
        <v>7</v>
      </c>
      <c r="G159" s="55">
        <f t="shared" si="13"/>
        <v>1834</v>
      </c>
      <c r="H159" s="55" t="str">
        <f t="shared" si="14"/>
        <v/>
      </c>
      <c r="I159" t="s">
        <v>632</v>
      </c>
      <c r="J159" t="s">
        <v>1301</v>
      </c>
      <c r="K159" s="52" t="str">
        <f t="shared" si="11"/>
        <v>Son</v>
      </c>
      <c r="L159" s="52">
        <f t="shared" si="12"/>
        <v>156</v>
      </c>
      <c r="M159" s="2" t="s">
        <v>32</v>
      </c>
      <c r="N159" s="2">
        <v>30</v>
      </c>
      <c r="O159" s="52" t="s">
        <v>1651</v>
      </c>
      <c r="P159" s="52" t="s">
        <v>1410</v>
      </c>
    </row>
    <row r="160" spans="1:16" x14ac:dyDescent="0.2">
      <c r="A160">
        <v>160</v>
      </c>
      <c r="B160" t="s">
        <v>1389</v>
      </c>
      <c r="C160" t="s">
        <v>71</v>
      </c>
      <c r="D160" t="s">
        <v>409</v>
      </c>
      <c r="E160">
        <v>5</v>
      </c>
      <c r="G160" s="55">
        <f t="shared" si="13"/>
        <v>1836</v>
      </c>
      <c r="H160" s="55" t="str">
        <f t="shared" si="14"/>
        <v/>
      </c>
      <c r="I160" t="s">
        <v>632</v>
      </c>
      <c r="J160" t="s">
        <v>1301</v>
      </c>
      <c r="K160" s="52" t="str">
        <f t="shared" si="11"/>
        <v>Son</v>
      </c>
      <c r="L160" s="52">
        <f t="shared" si="12"/>
        <v>156</v>
      </c>
      <c r="M160" s="2" t="s">
        <v>32</v>
      </c>
      <c r="N160" s="2">
        <v>30</v>
      </c>
      <c r="O160" s="52" t="s">
        <v>1651</v>
      </c>
      <c r="P160" s="52" t="s">
        <v>1410</v>
      </c>
    </row>
    <row r="161" spans="1:16" x14ac:dyDescent="0.2">
      <c r="A161">
        <v>161</v>
      </c>
      <c r="B161" t="s">
        <v>1389</v>
      </c>
      <c r="C161" s="9" t="s">
        <v>665</v>
      </c>
      <c r="D161" t="s">
        <v>400</v>
      </c>
      <c r="F161">
        <v>2</v>
      </c>
      <c r="G161" s="55" t="str">
        <f t="shared" si="13"/>
        <v/>
      </c>
      <c r="H161" s="55">
        <f t="shared" si="14"/>
        <v>1839</v>
      </c>
      <c r="I161" t="s">
        <v>632</v>
      </c>
      <c r="J161" t="s">
        <v>1301</v>
      </c>
      <c r="K161" s="52" t="str">
        <f t="shared" si="11"/>
        <v>Daughter</v>
      </c>
      <c r="L161" s="52">
        <f t="shared" si="12"/>
        <v>156</v>
      </c>
      <c r="M161" s="2" t="s">
        <v>32</v>
      </c>
      <c r="N161" s="2">
        <v>30</v>
      </c>
      <c r="O161" s="52" t="s">
        <v>1651</v>
      </c>
      <c r="P161" s="52" t="s">
        <v>1410</v>
      </c>
    </row>
    <row r="162" spans="1:16" x14ac:dyDescent="0.2">
      <c r="A162">
        <v>162</v>
      </c>
      <c r="B162" t="s">
        <v>1337</v>
      </c>
      <c r="C162" t="s">
        <v>71</v>
      </c>
      <c r="D162" t="s">
        <v>9</v>
      </c>
      <c r="E162">
        <v>30</v>
      </c>
      <c r="G162" s="55">
        <f t="shared" si="13"/>
        <v>1811</v>
      </c>
      <c r="H162" s="55" t="str">
        <f t="shared" si="14"/>
        <v/>
      </c>
      <c r="I162" t="s">
        <v>632</v>
      </c>
      <c r="J162" t="s">
        <v>19</v>
      </c>
      <c r="K162" s="52" t="str">
        <f t="shared" si="11"/>
        <v>Head</v>
      </c>
      <c r="L162" s="52">
        <f t="shared" si="12"/>
        <v>162</v>
      </c>
      <c r="M162" s="2" t="s">
        <v>32</v>
      </c>
      <c r="N162" s="2">
        <v>31</v>
      </c>
      <c r="O162" s="52" t="s">
        <v>1651</v>
      </c>
      <c r="P162" s="52" t="s">
        <v>1410</v>
      </c>
    </row>
    <row r="163" spans="1:16" x14ac:dyDescent="0.2">
      <c r="A163">
        <v>163</v>
      </c>
      <c r="B163" t="s">
        <v>1337</v>
      </c>
      <c r="C163" t="s">
        <v>109</v>
      </c>
      <c r="D163" t="s">
        <v>397</v>
      </c>
      <c r="F163">
        <v>30</v>
      </c>
      <c r="G163" s="55" t="str">
        <f t="shared" si="13"/>
        <v/>
      </c>
      <c r="H163" s="55">
        <f t="shared" si="14"/>
        <v>1811</v>
      </c>
      <c r="I163" t="s">
        <v>632</v>
      </c>
      <c r="J163" t="s">
        <v>1301</v>
      </c>
      <c r="K163" s="52" t="str">
        <f t="shared" si="11"/>
        <v>Wife</v>
      </c>
      <c r="L163" s="52">
        <f t="shared" si="12"/>
        <v>162</v>
      </c>
      <c r="M163" s="2" t="s">
        <v>32</v>
      </c>
      <c r="N163" s="2">
        <v>31</v>
      </c>
      <c r="O163" s="52" t="s">
        <v>1651</v>
      </c>
      <c r="P163" s="52" t="s">
        <v>1410</v>
      </c>
    </row>
    <row r="164" spans="1:16" x14ac:dyDescent="0.2">
      <c r="A164">
        <v>164</v>
      </c>
      <c r="B164" t="s">
        <v>1337</v>
      </c>
      <c r="C164" t="s">
        <v>44</v>
      </c>
      <c r="D164" t="s">
        <v>409</v>
      </c>
      <c r="E164">
        <v>9</v>
      </c>
      <c r="G164" s="55">
        <f t="shared" si="13"/>
        <v>1832</v>
      </c>
      <c r="H164" s="55" t="str">
        <f t="shared" si="14"/>
        <v/>
      </c>
      <c r="I164" t="s">
        <v>632</v>
      </c>
      <c r="J164" t="s">
        <v>1301</v>
      </c>
      <c r="K164" s="52" t="str">
        <f t="shared" si="11"/>
        <v>Son</v>
      </c>
      <c r="L164" s="52">
        <f t="shared" si="12"/>
        <v>162</v>
      </c>
      <c r="M164" s="2" t="s">
        <v>32</v>
      </c>
      <c r="N164" s="2">
        <v>31</v>
      </c>
      <c r="O164" s="52" t="s">
        <v>1651</v>
      </c>
      <c r="P164" s="52" t="s">
        <v>1410</v>
      </c>
    </row>
    <row r="165" spans="1:16" x14ac:dyDescent="0.2">
      <c r="A165">
        <v>165</v>
      </c>
      <c r="B165" t="s">
        <v>1337</v>
      </c>
      <c r="C165" t="s">
        <v>672</v>
      </c>
      <c r="D165" t="s">
        <v>409</v>
      </c>
      <c r="E165">
        <v>6</v>
      </c>
      <c r="G165" s="55">
        <f t="shared" si="13"/>
        <v>1835</v>
      </c>
      <c r="H165" s="55" t="str">
        <f t="shared" si="14"/>
        <v/>
      </c>
      <c r="I165" t="s">
        <v>632</v>
      </c>
      <c r="J165" t="s">
        <v>1301</v>
      </c>
      <c r="K165" s="52" t="str">
        <f t="shared" si="11"/>
        <v>Son</v>
      </c>
      <c r="L165" s="52">
        <f t="shared" si="12"/>
        <v>162</v>
      </c>
      <c r="M165" s="2" t="s">
        <v>32</v>
      </c>
      <c r="N165" s="2">
        <v>31</v>
      </c>
      <c r="O165" s="52" t="s">
        <v>1651</v>
      </c>
      <c r="P165" s="52" t="s">
        <v>1410</v>
      </c>
    </row>
    <row r="166" spans="1:16" x14ac:dyDescent="0.2">
      <c r="A166">
        <v>166</v>
      </c>
      <c r="B166" t="s">
        <v>1337</v>
      </c>
      <c r="C166" t="s">
        <v>50</v>
      </c>
      <c r="D166" t="s">
        <v>409</v>
      </c>
      <c r="E166">
        <v>3</v>
      </c>
      <c r="G166" s="55">
        <f t="shared" si="13"/>
        <v>1838</v>
      </c>
      <c r="H166" s="55" t="str">
        <f t="shared" si="14"/>
        <v/>
      </c>
      <c r="I166" t="s">
        <v>632</v>
      </c>
      <c r="J166" t="s">
        <v>1301</v>
      </c>
      <c r="K166" s="52" t="str">
        <f t="shared" si="11"/>
        <v>Son</v>
      </c>
      <c r="L166" s="52">
        <f t="shared" si="12"/>
        <v>162</v>
      </c>
      <c r="M166" s="2" t="s">
        <v>32</v>
      </c>
      <c r="N166" s="2">
        <v>31</v>
      </c>
      <c r="O166" s="52" t="s">
        <v>1651</v>
      </c>
      <c r="P166" s="52" t="s">
        <v>1410</v>
      </c>
    </row>
    <row r="167" spans="1:16" x14ac:dyDescent="0.2">
      <c r="A167">
        <v>167</v>
      </c>
      <c r="B167" t="s">
        <v>1337</v>
      </c>
      <c r="C167" t="s">
        <v>192</v>
      </c>
      <c r="D167" t="s">
        <v>409</v>
      </c>
      <c r="E167">
        <v>1</v>
      </c>
      <c r="G167" s="55">
        <f t="shared" si="13"/>
        <v>1840</v>
      </c>
      <c r="H167" s="55" t="str">
        <f t="shared" si="14"/>
        <v/>
      </c>
      <c r="I167" t="s">
        <v>632</v>
      </c>
      <c r="J167" t="s">
        <v>1301</v>
      </c>
      <c r="K167" s="52" t="str">
        <f t="shared" si="11"/>
        <v>Son</v>
      </c>
      <c r="L167" s="52">
        <f t="shared" si="12"/>
        <v>162</v>
      </c>
      <c r="M167" s="2" t="s">
        <v>32</v>
      </c>
      <c r="N167" s="2">
        <v>31</v>
      </c>
      <c r="O167" s="52" t="s">
        <v>1651</v>
      </c>
      <c r="P167" s="52" t="s">
        <v>1410</v>
      </c>
    </row>
    <row r="168" spans="1:16" x14ac:dyDescent="0.2">
      <c r="A168">
        <v>168</v>
      </c>
      <c r="B168" t="s">
        <v>45</v>
      </c>
      <c r="C168" t="s">
        <v>44</v>
      </c>
      <c r="D168" s="9" t="s">
        <v>705</v>
      </c>
      <c r="E168">
        <v>20</v>
      </c>
      <c r="G168" s="55">
        <f t="shared" si="13"/>
        <v>1821</v>
      </c>
      <c r="H168" s="55" t="str">
        <f t="shared" si="14"/>
        <v/>
      </c>
      <c r="I168" t="s">
        <v>632</v>
      </c>
      <c r="J168" s="9" t="s">
        <v>1882</v>
      </c>
      <c r="K168" s="52" t="str">
        <f t="shared" si="11"/>
        <v>Lodger</v>
      </c>
      <c r="L168" s="52">
        <f t="shared" si="12"/>
        <v>162</v>
      </c>
      <c r="M168" s="2" t="s">
        <v>32</v>
      </c>
      <c r="N168" s="2">
        <v>31</v>
      </c>
      <c r="O168" s="52" t="s">
        <v>1651</v>
      </c>
      <c r="P168" s="52" t="s">
        <v>1410</v>
      </c>
    </row>
    <row r="169" spans="1:16" x14ac:dyDescent="0.2">
      <c r="A169">
        <v>169</v>
      </c>
      <c r="B169" t="s">
        <v>164</v>
      </c>
      <c r="C169" t="s">
        <v>50</v>
      </c>
      <c r="D169" t="s">
        <v>9</v>
      </c>
      <c r="E169">
        <v>40</v>
      </c>
      <c r="G169" s="55">
        <f t="shared" si="13"/>
        <v>1801</v>
      </c>
      <c r="H169" s="55" t="str">
        <f t="shared" si="14"/>
        <v/>
      </c>
      <c r="I169" t="s">
        <v>632</v>
      </c>
      <c r="J169" t="s">
        <v>16</v>
      </c>
      <c r="K169" s="52" t="str">
        <f t="shared" si="11"/>
        <v>Head</v>
      </c>
      <c r="L169" s="52">
        <f t="shared" si="12"/>
        <v>169</v>
      </c>
      <c r="M169" s="2" t="s">
        <v>32</v>
      </c>
      <c r="N169" s="2">
        <v>32</v>
      </c>
      <c r="O169" s="52" t="s">
        <v>1392</v>
      </c>
      <c r="P169" s="52" t="s">
        <v>1410</v>
      </c>
    </row>
    <row r="170" spans="1:16" x14ac:dyDescent="0.2">
      <c r="A170">
        <v>170</v>
      </c>
      <c r="B170" t="s">
        <v>164</v>
      </c>
      <c r="C170" t="s">
        <v>46</v>
      </c>
      <c r="D170" t="s">
        <v>397</v>
      </c>
      <c r="F170">
        <v>40</v>
      </c>
      <c r="G170" s="55" t="str">
        <f t="shared" si="13"/>
        <v/>
      </c>
      <c r="H170" s="55">
        <f t="shared" si="14"/>
        <v>1801</v>
      </c>
      <c r="I170" t="s">
        <v>632</v>
      </c>
      <c r="J170" t="s">
        <v>1301</v>
      </c>
      <c r="K170" s="52" t="str">
        <f t="shared" si="11"/>
        <v>Wife</v>
      </c>
      <c r="L170" s="52">
        <f t="shared" si="12"/>
        <v>169</v>
      </c>
      <c r="M170" s="2" t="s">
        <v>32</v>
      </c>
      <c r="N170" s="2">
        <v>32</v>
      </c>
      <c r="O170" s="52" t="s">
        <v>1651</v>
      </c>
      <c r="P170" s="52" t="s">
        <v>1410</v>
      </c>
    </row>
    <row r="171" spans="1:16" x14ac:dyDescent="0.2">
      <c r="A171">
        <v>171</v>
      </c>
      <c r="B171" t="s">
        <v>164</v>
      </c>
      <c r="C171" t="s">
        <v>46</v>
      </c>
      <c r="D171" t="s">
        <v>400</v>
      </c>
      <c r="F171">
        <v>10</v>
      </c>
      <c r="G171" s="55" t="str">
        <f t="shared" si="13"/>
        <v/>
      </c>
      <c r="H171" s="55">
        <f t="shared" si="14"/>
        <v>1831</v>
      </c>
      <c r="I171" t="s">
        <v>632</v>
      </c>
      <c r="J171" t="s">
        <v>1301</v>
      </c>
      <c r="K171" s="52" t="str">
        <f t="shared" si="11"/>
        <v>Daughter</v>
      </c>
      <c r="L171" s="52">
        <f t="shared" si="12"/>
        <v>169</v>
      </c>
      <c r="M171" s="2" t="s">
        <v>32</v>
      </c>
      <c r="N171" s="2">
        <v>32</v>
      </c>
      <c r="O171" s="52" t="s">
        <v>1651</v>
      </c>
      <c r="P171" s="52" t="s">
        <v>1410</v>
      </c>
    </row>
    <row r="172" spans="1:16" x14ac:dyDescent="0.2">
      <c r="A172">
        <v>172</v>
      </c>
      <c r="B172" t="s">
        <v>592</v>
      </c>
      <c r="C172" t="s">
        <v>123</v>
      </c>
      <c r="D172" s="9" t="s">
        <v>1309</v>
      </c>
      <c r="F172">
        <v>80</v>
      </c>
      <c r="G172" s="55" t="str">
        <f t="shared" si="13"/>
        <v/>
      </c>
      <c r="H172" s="55">
        <f t="shared" si="14"/>
        <v>1761</v>
      </c>
      <c r="I172" t="s">
        <v>632</v>
      </c>
      <c r="J172" t="s">
        <v>1301</v>
      </c>
      <c r="K172" s="52" t="str">
        <f t="shared" si="11"/>
        <v>Blank</v>
      </c>
      <c r="L172" s="52">
        <f t="shared" si="12"/>
        <v>169</v>
      </c>
      <c r="M172" s="2" t="s">
        <v>32</v>
      </c>
      <c r="N172" s="2">
        <v>32</v>
      </c>
      <c r="O172" s="52" t="s">
        <v>1651</v>
      </c>
      <c r="P172" s="52" t="s">
        <v>1410</v>
      </c>
    </row>
    <row r="173" spans="1:16" x14ac:dyDescent="0.2">
      <c r="A173">
        <v>173</v>
      </c>
      <c r="B173" t="s">
        <v>64</v>
      </c>
      <c r="C173" t="s">
        <v>762</v>
      </c>
      <c r="D173" t="s">
        <v>422</v>
      </c>
      <c r="E173">
        <v>13</v>
      </c>
      <c r="G173" s="55">
        <f t="shared" si="13"/>
        <v>1828</v>
      </c>
      <c r="H173" s="55" t="str">
        <f t="shared" si="14"/>
        <v/>
      </c>
      <c r="I173" t="s">
        <v>632</v>
      </c>
      <c r="J173" t="s">
        <v>1338</v>
      </c>
      <c r="K173" s="52" t="str">
        <f t="shared" si="11"/>
        <v>Servant</v>
      </c>
      <c r="L173" s="52">
        <f t="shared" si="12"/>
        <v>169</v>
      </c>
      <c r="M173" s="2" t="s">
        <v>32</v>
      </c>
      <c r="N173" s="2">
        <v>32</v>
      </c>
      <c r="O173" s="52" t="s">
        <v>1651</v>
      </c>
      <c r="P173" s="52" t="s">
        <v>1410</v>
      </c>
    </row>
    <row r="174" spans="1:16" x14ac:dyDescent="0.2">
      <c r="A174">
        <v>174</v>
      </c>
      <c r="B174" t="s">
        <v>72</v>
      </c>
      <c r="C174" t="s">
        <v>73</v>
      </c>
      <c r="D174" t="s">
        <v>9</v>
      </c>
      <c r="E174">
        <v>45</v>
      </c>
      <c r="G174" s="55">
        <f t="shared" si="13"/>
        <v>1796</v>
      </c>
      <c r="H174" s="55" t="str">
        <f t="shared" si="14"/>
        <v/>
      </c>
      <c r="I174" t="s">
        <v>632</v>
      </c>
      <c r="J174" t="s">
        <v>12</v>
      </c>
      <c r="K174" s="52" t="str">
        <f t="shared" si="11"/>
        <v>Head</v>
      </c>
      <c r="L174" s="52">
        <f t="shared" si="12"/>
        <v>174</v>
      </c>
      <c r="M174" s="2" t="s">
        <v>32</v>
      </c>
      <c r="N174" s="2">
        <v>33</v>
      </c>
      <c r="O174" s="52" t="s">
        <v>1651</v>
      </c>
      <c r="P174" s="52" t="s">
        <v>1410</v>
      </c>
    </row>
    <row r="175" spans="1:16" x14ac:dyDescent="0.2">
      <c r="A175">
        <v>175</v>
      </c>
      <c r="B175" t="s">
        <v>72</v>
      </c>
      <c r="C175" t="s">
        <v>169</v>
      </c>
      <c r="D175" t="s">
        <v>397</v>
      </c>
      <c r="F175">
        <v>40</v>
      </c>
      <c r="G175" s="55" t="str">
        <f t="shared" si="13"/>
        <v/>
      </c>
      <c r="H175" s="55">
        <f t="shared" si="14"/>
        <v>1801</v>
      </c>
      <c r="I175" t="s">
        <v>632</v>
      </c>
      <c r="J175" t="s">
        <v>1301</v>
      </c>
      <c r="K175" s="52" t="str">
        <f t="shared" si="11"/>
        <v>Wife</v>
      </c>
      <c r="L175" s="52">
        <f t="shared" si="12"/>
        <v>174</v>
      </c>
      <c r="M175" s="2" t="s">
        <v>32</v>
      </c>
      <c r="N175" s="2">
        <v>33</v>
      </c>
      <c r="O175" s="52" t="s">
        <v>1651</v>
      </c>
      <c r="P175" s="52" t="s">
        <v>1410</v>
      </c>
    </row>
    <row r="176" spans="1:16" x14ac:dyDescent="0.2">
      <c r="A176">
        <v>176</v>
      </c>
      <c r="B176" t="s">
        <v>72</v>
      </c>
      <c r="C176" t="s">
        <v>399</v>
      </c>
      <c r="D176" t="s">
        <v>400</v>
      </c>
      <c r="F176">
        <v>12</v>
      </c>
      <c r="G176" s="55" t="str">
        <f t="shared" si="13"/>
        <v/>
      </c>
      <c r="H176" s="55">
        <f t="shared" si="14"/>
        <v>1829</v>
      </c>
      <c r="I176" t="s">
        <v>632</v>
      </c>
      <c r="J176" t="s">
        <v>1301</v>
      </c>
      <c r="K176" s="52" t="str">
        <f t="shared" si="11"/>
        <v>Daughter</v>
      </c>
      <c r="L176" s="52">
        <f t="shared" si="12"/>
        <v>174</v>
      </c>
      <c r="M176" s="2" t="s">
        <v>32</v>
      </c>
      <c r="N176" s="2">
        <v>33</v>
      </c>
      <c r="O176" s="52" t="s">
        <v>1651</v>
      </c>
      <c r="P176" s="52" t="s">
        <v>1410</v>
      </c>
    </row>
    <row r="177" spans="1:16" x14ac:dyDescent="0.2">
      <c r="A177">
        <v>177</v>
      </c>
      <c r="B177" t="s">
        <v>72</v>
      </c>
      <c r="C177" t="s">
        <v>57</v>
      </c>
      <c r="D177" t="s">
        <v>400</v>
      </c>
      <c r="F177">
        <v>10</v>
      </c>
      <c r="G177" s="55" t="str">
        <f t="shared" si="13"/>
        <v/>
      </c>
      <c r="H177" s="55">
        <f t="shared" si="14"/>
        <v>1831</v>
      </c>
      <c r="I177" t="s">
        <v>632</v>
      </c>
      <c r="J177" t="s">
        <v>1301</v>
      </c>
      <c r="K177" s="52" t="str">
        <f t="shared" si="11"/>
        <v>Daughter</v>
      </c>
      <c r="L177" s="52">
        <f t="shared" si="12"/>
        <v>174</v>
      </c>
      <c r="M177" s="2" t="s">
        <v>32</v>
      </c>
      <c r="N177" s="2">
        <v>33</v>
      </c>
      <c r="O177" s="52" t="s">
        <v>1651</v>
      </c>
      <c r="P177" s="52" t="s">
        <v>1410</v>
      </c>
    </row>
    <row r="178" spans="1:16" x14ac:dyDescent="0.2">
      <c r="A178">
        <v>178</v>
      </c>
      <c r="B178" t="s">
        <v>72</v>
      </c>
      <c r="C178" t="s">
        <v>169</v>
      </c>
      <c r="D178" t="s">
        <v>400</v>
      </c>
      <c r="F178">
        <v>9</v>
      </c>
      <c r="G178" s="55" t="str">
        <f t="shared" si="13"/>
        <v/>
      </c>
      <c r="H178" s="55">
        <f t="shared" si="14"/>
        <v>1832</v>
      </c>
      <c r="I178" t="s">
        <v>632</v>
      </c>
      <c r="J178" t="s">
        <v>1301</v>
      </c>
      <c r="K178" s="52" t="str">
        <f t="shared" si="11"/>
        <v>Daughter</v>
      </c>
      <c r="L178" s="52">
        <f t="shared" si="12"/>
        <v>174</v>
      </c>
      <c r="M178" s="2" t="s">
        <v>32</v>
      </c>
      <c r="N178" s="2">
        <v>33</v>
      </c>
      <c r="O178" s="52" t="s">
        <v>1651</v>
      </c>
      <c r="P178" s="52" t="s">
        <v>1410</v>
      </c>
    </row>
    <row r="179" spans="1:16" x14ac:dyDescent="0.2">
      <c r="A179">
        <v>179</v>
      </c>
      <c r="B179" t="s">
        <v>72</v>
      </c>
      <c r="C179" t="s">
        <v>111</v>
      </c>
      <c r="D179" t="s">
        <v>400</v>
      </c>
      <c r="F179">
        <v>8</v>
      </c>
      <c r="G179" s="55" t="str">
        <f t="shared" si="13"/>
        <v/>
      </c>
      <c r="H179" s="55">
        <f t="shared" si="14"/>
        <v>1833</v>
      </c>
      <c r="I179" t="s">
        <v>632</v>
      </c>
      <c r="J179" t="s">
        <v>1301</v>
      </c>
      <c r="K179" s="52" t="str">
        <f t="shared" si="11"/>
        <v>Daughter</v>
      </c>
      <c r="L179" s="52">
        <f t="shared" si="12"/>
        <v>174</v>
      </c>
      <c r="M179" s="2" t="s">
        <v>32</v>
      </c>
      <c r="N179" s="2">
        <v>33</v>
      </c>
      <c r="O179" s="52" t="s">
        <v>1651</v>
      </c>
      <c r="P179" s="52" t="s">
        <v>1410</v>
      </c>
    </row>
    <row r="180" spans="1:16" x14ac:dyDescent="0.2">
      <c r="A180">
        <v>180</v>
      </c>
      <c r="B180" t="s">
        <v>72</v>
      </c>
      <c r="C180" t="s">
        <v>673</v>
      </c>
      <c r="D180" t="s">
        <v>400</v>
      </c>
      <c r="F180">
        <v>7</v>
      </c>
      <c r="G180" s="55" t="str">
        <f t="shared" si="13"/>
        <v/>
      </c>
      <c r="H180" s="55">
        <f t="shared" si="14"/>
        <v>1834</v>
      </c>
      <c r="I180" t="s">
        <v>632</v>
      </c>
      <c r="J180" t="s">
        <v>1301</v>
      </c>
      <c r="K180" s="52" t="str">
        <f t="shared" si="11"/>
        <v>Daughter</v>
      </c>
      <c r="L180" s="52">
        <f t="shared" si="12"/>
        <v>174</v>
      </c>
      <c r="M180" s="2" t="s">
        <v>32</v>
      </c>
      <c r="N180" s="2">
        <v>33</v>
      </c>
      <c r="O180" s="52" t="s">
        <v>1651</v>
      </c>
      <c r="P180" s="52" t="s">
        <v>1410</v>
      </c>
    </row>
    <row r="181" spans="1:16" x14ac:dyDescent="0.2">
      <c r="A181">
        <v>181</v>
      </c>
      <c r="B181" t="s">
        <v>72</v>
      </c>
      <c r="C181" t="s">
        <v>73</v>
      </c>
      <c r="D181" t="s">
        <v>409</v>
      </c>
      <c r="E181">
        <v>6</v>
      </c>
      <c r="G181" s="55">
        <f t="shared" si="13"/>
        <v>1835</v>
      </c>
      <c r="H181" s="55" t="str">
        <f t="shared" si="14"/>
        <v/>
      </c>
      <c r="I181" t="s">
        <v>632</v>
      </c>
      <c r="J181" t="s">
        <v>1301</v>
      </c>
      <c r="K181" s="52" t="str">
        <f t="shared" si="11"/>
        <v>Son</v>
      </c>
      <c r="L181" s="52">
        <f t="shared" si="12"/>
        <v>174</v>
      </c>
      <c r="M181" s="2" t="s">
        <v>32</v>
      </c>
      <c r="N181" s="2">
        <v>33</v>
      </c>
      <c r="O181" s="52" t="s">
        <v>1651</v>
      </c>
      <c r="P181" s="52" t="s">
        <v>1410</v>
      </c>
    </row>
    <row r="182" spans="1:16" x14ac:dyDescent="0.2">
      <c r="A182">
        <v>182</v>
      </c>
      <c r="B182" t="s">
        <v>72</v>
      </c>
      <c r="C182" t="s">
        <v>1393</v>
      </c>
      <c r="D182" t="s">
        <v>400</v>
      </c>
      <c r="F182">
        <v>4</v>
      </c>
      <c r="G182" s="55" t="str">
        <f t="shared" si="13"/>
        <v/>
      </c>
      <c r="H182" s="55">
        <f t="shared" si="14"/>
        <v>1837</v>
      </c>
      <c r="I182" t="s">
        <v>632</v>
      </c>
      <c r="J182" t="s">
        <v>1301</v>
      </c>
      <c r="K182" s="52" t="str">
        <f t="shared" si="11"/>
        <v>Daughter</v>
      </c>
      <c r="L182" s="52">
        <f t="shared" si="12"/>
        <v>174</v>
      </c>
      <c r="M182" s="2" t="s">
        <v>32</v>
      </c>
      <c r="N182" s="2">
        <v>33</v>
      </c>
      <c r="O182" s="52" t="s">
        <v>1651</v>
      </c>
      <c r="P182" s="52" t="s">
        <v>1410</v>
      </c>
    </row>
    <row r="183" spans="1:16" x14ac:dyDescent="0.2">
      <c r="A183">
        <v>183</v>
      </c>
      <c r="B183" t="s">
        <v>72</v>
      </c>
      <c r="C183" s="9" t="s">
        <v>665</v>
      </c>
      <c r="D183" t="s">
        <v>400</v>
      </c>
      <c r="F183">
        <v>3</v>
      </c>
      <c r="G183" s="55" t="str">
        <f t="shared" si="13"/>
        <v/>
      </c>
      <c r="H183" s="55">
        <f t="shared" si="14"/>
        <v>1838</v>
      </c>
      <c r="I183" t="s">
        <v>632</v>
      </c>
      <c r="J183" t="s">
        <v>1301</v>
      </c>
      <c r="K183" s="52" t="str">
        <f t="shared" si="11"/>
        <v>Daughter</v>
      </c>
      <c r="L183" s="52">
        <f t="shared" si="12"/>
        <v>174</v>
      </c>
      <c r="M183" s="2" t="s">
        <v>32</v>
      </c>
      <c r="N183" s="2">
        <v>33</v>
      </c>
      <c r="O183" s="52" t="s">
        <v>1651</v>
      </c>
      <c r="P183" s="52" t="s">
        <v>1410</v>
      </c>
    </row>
    <row r="184" spans="1:16" x14ac:dyDescent="0.2">
      <c r="A184">
        <v>184</v>
      </c>
      <c r="B184" t="s">
        <v>72</v>
      </c>
      <c r="C184" t="s">
        <v>430</v>
      </c>
      <c r="D184" t="s">
        <v>400</v>
      </c>
      <c r="F184">
        <f>3/12</f>
        <v>0.25</v>
      </c>
      <c r="G184" s="55" t="str">
        <f t="shared" si="13"/>
        <v/>
      </c>
      <c r="H184" s="55">
        <f t="shared" si="14"/>
        <v>1841</v>
      </c>
      <c r="I184" t="s">
        <v>632</v>
      </c>
      <c r="J184" t="s">
        <v>1301</v>
      </c>
      <c r="K184" s="52" t="str">
        <f t="shared" si="11"/>
        <v>Daughter</v>
      </c>
      <c r="L184" s="52">
        <f t="shared" si="12"/>
        <v>174</v>
      </c>
      <c r="M184" s="2" t="s">
        <v>32</v>
      </c>
      <c r="N184" s="2">
        <v>33</v>
      </c>
      <c r="O184" s="52" t="s">
        <v>1651</v>
      </c>
      <c r="P184" s="52" t="s">
        <v>1410</v>
      </c>
    </row>
    <row r="185" spans="1:16" x14ac:dyDescent="0.2">
      <c r="A185">
        <v>185</v>
      </c>
      <c r="B185" t="s">
        <v>674</v>
      </c>
      <c r="C185" t="s">
        <v>113</v>
      </c>
      <c r="D185" s="9" t="s">
        <v>1309</v>
      </c>
      <c r="E185">
        <v>50</v>
      </c>
      <c r="G185" s="55">
        <f t="shared" si="13"/>
        <v>1791</v>
      </c>
      <c r="H185" s="55" t="str">
        <f t="shared" si="14"/>
        <v/>
      </c>
      <c r="I185" t="s">
        <v>632</v>
      </c>
      <c r="J185" t="s">
        <v>1301</v>
      </c>
      <c r="K185" s="52" t="str">
        <f t="shared" si="11"/>
        <v>Blank</v>
      </c>
      <c r="L185" s="52">
        <f t="shared" si="12"/>
        <v>174</v>
      </c>
      <c r="M185" s="2" t="s">
        <v>32</v>
      </c>
      <c r="N185" s="2">
        <v>33</v>
      </c>
      <c r="O185" s="52" t="s">
        <v>1651</v>
      </c>
      <c r="P185" s="52" t="s">
        <v>1410</v>
      </c>
    </row>
    <row r="186" spans="1:16" x14ac:dyDescent="0.2">
      <c r="A186">
        <v>186</v>
      </c>
      <c r="B186" t="s">
        <v>61</v>
      </c>
      <c r="C186" t="s">
        <v>44</v>
      </c>
      <c r="D186" t="s">
        <v>9</v>
      </c>
      <c r="E186">
        <v>70</v>
      </c>
      <c r="G186" s="55">
        <f t="shared" si="13"/>
        <v>1771</v>
      </c>
      <c r="H186" s="55" t="str">
        <f t="shared" si="14"/>
        <v/>
      </c>
      <c r="I186" t="s">
        <v>632</v>
      </c>
      <c r="J186" t="s">
        <v>12</v>
      </c>
      <c r="K186" s="52" t="str">
        <f t="shared" si="11"/>
        <v>Head</v>
      </c>
      <c r="L186" s="52">
        <f t="shared" si="12"/>
        <v>186</v>
      </c>
      <c r="M186" s="2" t="s">
        <v>33</v>
      </c>
      <c r="N186" s="2">
        <v>34</v>
      </c>
      <c r="O186" s="52" t="s">
        <v>1651</v>
      </c>
      <c r="P186" s="52" t="s">
        <v>1410</v>
      </c>
    </row>
    <row r="187" spans="1:16" x14ac:dyDescent="0.2">
      <c r="A187">
        <v>187</v>
      </c>
      <c r="B187" t="s">
        <v>61</v>
      </c>
      <c r="C187" t="s">
        <v>123</v>
      </c>
      <c r="D187" t="s">
        <v>397</v>
      </c>
      <c r="F187">
        <v>70</v>
      </c>
      <c r="G187" s="55" t="str">
        <f t="shared" si="13"/>
        <v/>
      </c>
      <c r="H187" s="55">
        <f t="shared" si="14"/>
        <v>1771</v>
      </c>
      <c r="I187" t="s">
        <v>632</v>
      </c>
      <c r="J187" t="s">
        <v>1301</v>
      </c>
      <c r="K187" s="52" t="str">
        <f t="shared" si="11"/>
        <v>Wife</v>
      </c>
      <c r="L187" s="52">
        <f t="shared" si="12"/>
        <v>186</v>
      </c>
      <c r="M187" s="2" t="s">
        <v>33</v>
      </c>
      <c r="N187" s="2">
        <v>34</v>
      </c>
      <c r="O187" s="52" t="s">
        <v>1651</v>
      </c>
      <c r="P187" s="52" t="s">
        <v>1410</v>
      </c>
    </row>
    <row r="188" spans="1:16" x14ac:dyDescent="0.2">
      <c r="A188">
        <v>188</v>
      </c>
      <c r="B188" t="s">
        <v>74</v>
      </c>
      <c r="C188" t="s">
        <v>75</v>
      </c>
      <c r="D188" t="s">
        <v>9</v>
      </c>
      <c r="E188">
        <v>50</v>
      </c>
      <c r="G188" s="55">
        <f t="shared" si="13"/>
        <v>1791</v>
      </c>
      <c r="H188" s="55" t="str">
        <f t="shared" si="14"/>
        <v/>
      </c>
      <c r="I188" t="s">
        <v>632</v>
      </c>
      <c r="J188" t="s">
        <v>12</v>
      </c>
      <c r="K188" s="52" t="str">
        <f t="shared" si="11"/>
        <v>Head</v>
      </c>
      <c r="L188" s="52">
        <f t="shared" si="12"/>
        <v>188</v>
      </c>
      <c r="M188" s="2" t="s">
        <v>33</v>
      </c>
      <c r="N188" s="2">
        <v>35</v>
      </c>
      <c r="O188" s="52" t="s">
        <v>1651</v>
      </c>
      <c r="P188" s="52" t="s">
        <v>1410</v>
      </c>
    </row>
    <row r="189" spans="1:16" x14ac:dyDescent="0.2">
      <c r="A189">
        <v>189</v>
      </c>
      <c r="B189" t="s">
        <v>74</v>
      </c>
      <c r="C189" t="s">
        <v>46</v>
      </c>
      <c r="D189" t="s">
        <v>397</v>
      </c>
      <c r="F189">
        <v>45</v>
      </c>
      <c r="G189" s="55" t="str">
        <f t="shared" si="13"/>
        <v/>
      </c>
      <c r="H189" s="55">
        <f t="shared" si="14"/>
        <v>1796</v>
      </c>
      <c r="I189" t="s">
        <v>632</v>
      </c>
      <c r="J189" t="s">
        <v>1301</v>
      </c>
      <c r="K189" s="52" t="str">
        <f t="shared" si="11"/>
        <v>Wife</v>
      </c>
      <c r="L189" s="52">
        <f t="shared" si="12"/>
        <v>188</v>
      </c>
      <c r="M189" s="2" t="s">
        <v>33</v>
      </c>
      <c r="N189" s="2">
        <v>35</v>
      </c>
      <c r="O189" s="52" t="s">
        <v>1651</v>
      </c>
      <c r="P189" s="52" t="s">
        <v>1410</v>
      </c>
    </row>
    <row r="190" spans="1:16" x14ac:dyDescent="0.2">
      <c r="A190">
        <v>190</v>
      </c>
      <c r="B190" t="s">
        <v>74</v>
      </c>
      <c r="C190" t="s">
        <v>46</v>
      </c>
      <c r="D190" t="s">
        <v>400</v>
      </c>
      <c r="F190">
        <v>5</v>
      </c>
      <c r="G190" s="55" t="str">
        <f t="shared" si="13"/>
        <v/>
      </c>
      <c r="H190" s="55">
        <f t="shared" si="14"/>
        <v>1836</v>
      </c>
      <c r="I190" t="s">
        <v>632</v>
      </c>
      <c r="J190" t="s">
        <v>1301</v>
      </c>
      <c r="K190" s="52" t="str">
        <f t="shared" si="11"/>
        <v>Daughter</v>
      </c>
      <c r="L190" s="52">
        <f t="shared" si="12"/>
        <v>188</v>
      </c>
      <c r="M190" s="2" t="s">
        <v>33</v>
      </c>
      <c r="N190" s="2">
        <v>35</v>
      </c>
      <c r="O190" s="52" t="s">
        <v>1651</v>
      </c>
      <c r="P190" s="52" t="s">
        <v>1410</v>
      </c>
    </row>
    <row r="191" spans="1:16" x14ac:dyDescent="0.2">
      <c r="A191">
        <v>191</v>
      </c>
      <c r="B191" t="s">
        <v>74</v>
      </c>
      <c r="C191" t="s">
        <v>75</v>
      </c>
      <c r="D191" t="s">
        <v>409</v>
      </c>
      <c r="E191">
        <v>3</v>
      </c>
      <c r="G191" s="55">
        <f t="shared" si="13"/>
        <v>1838</v>
      </c>
      <c r="H191" s="55" t="str">
        <f t="shared" si="14"/>
        <v/>
      </c>
      <c r="I191" t="s">
        <v>632</v>
      </c>
      <c r="J191" t="s">
        <v>1301</v>
      </c>
      <c r="K191" s="52" t="str">
        <f t="shared" si="11"/>
        <v>Son</v>
      </c>
      <c r="L191" s="52">
        <f t="shared" si="12"/>
        <v>188</v>
      </c>
      <c r="M191" s="2" t="s">
        <v>33</v>
      </c>
      <c r="N191" s="2">
        <v>35</v>
      </c>
      <c r="O191" s="52" t="s">
        <v>1651</v>
      </c>
      <c r="P191" s="52" t="s">
        <v>1410</v>
      </c>
    </row>
    <row r="192" spans="1:16" x14ac:dyDescent="0.2">
      <c r="A192">
        <v>192</v>
      </c>
      <c r="B192" t="s">
        <v>74</v>
      </c>
      <c r="C192" t="s">
        <v>57</v>
      </c>
      <c r="D192" t="s">
        <v>400</v>
      </c>
      <c r="F192">
        <v>1</v>
      </c>
      <c r="G192" s="55" t="str">
        <f t="shared" si="13"/>
        <v/>
      </c>
      <c r="H192" s="55">
        <f t="shared" si="14"/>
        <v>1840</v>
      </c>
      <c r="I192" t="s">
        <v>632</v>
      </c>
      <c r="J192" t="s">
        <v>1301</v>
      </c>
      <c r="K192" s="52" t="str">
        <f t="shared" si="11"/>
        <v>Daughter</v>
      </c>
      <c r="L192" s="52">
        <f t="shared" si="12"/>
        <v>188</v>
      </c>
      <c r="M192" s="2" t="s">
        <v>33</v>
      </c>
      <c r="N192" s="2">
        <v>35</v>
      </c>
      <c r="O192" s="52" t="s">
        <v>1651</v>
      </c>
      <c r="P192" s="52" t="s">
        <v>1410</v>
      </c>
    </row>
    <row r="193" spans="1:16" x14ac:dyDescent="0.2">
      <c r="A193">
        <v>193</v>
      </c>
      <c r="B193" t="s">
        <v>42</v>
      </c>
      <c r="C193" t="s">
        <v>123</v>
      </c>
      <c r="D193" t="s">
        <v>422</v>
      </c>
      <c r="F193">
        <v>15</v>
      </c>
      <c r="G193" s="55" t="str">
        <f t="shared" si="13"/>
        <v/>
      </c>
      <c r="H193" s="55">
        <f t="shared" si="14"/>
        <v>1826</v>
      </c>
      <c r="I193" t="s">
        <v>632</v>
      </c>
      <c r="J193" s="9" t="s">
        <v>1369</v>
      </c>
      <c r="K193" s="52" t="str">
        <f t="shared" si="11"/>
        <v>Servant</v>
      </c>
      <c r="L193" s="52">
        <f t="shared" si="12"/>
        <v>188</v>
      </c>
      <c r="M193" s="2" t="s">
        <v>33</v>
      </c>
      <c r="N193" s="2">
        <v>35</v>
      </c>
      <c r="O193" s="52" t="s">
        <v>1651</v>
      </c>
      <c r="P193" s="52" t="s">
        <v>1410</v>
      </c>
    </row>
    <row r="194" spans="1:16" x14ac:dyDescent="0.2">
      <c r="A194">
        <v>194</v>
      </c>
      <c r="B194" t="s">
        <v>67</v>
      </c>
      <c r="C194" t="s">
        <v>46</v>
      </c>
      <c r="D194" t="s">
        <v>9</v>
      </c>
      <c r="F194">
        <v>55</v>
      </c>
      <c r="G194" s="55" t="str">
        <f t="shared" si="13"/>
        <v/>
      </c>
      <c r="H194" s="55">
        <f t="shared" si="14"/>
        <v>1786</v>
      </c>
      <c r="I194" t="s">
        <v>632</v>
      </c>
      <c r="J194" t="s">
        <v>1301</v>
      </c>
      <c r="K194" s="52" t="str">
        <f t="shared" ref="K194:K257" si="15">IF(ISBLANK(D194),"",D194)</f>
        <v>Head</v>
      </c>
      <c r="L194" s="52">
        <f t="shared" si="12"/>
        <v>194</v>
      </c>
      <c r="M194" s="2" t="s">
        <v>33</v>
      </c>
      <c r="N194" s="2">
        <v>36</v>
      </c>
      <c r="O194" s="52" t="s">
        <v>1651</v>
      </c>
      <c r="P194" s="52" t="s">
        <v>1410</v>
      </c>
    </row>
    <row r="195" spans="1:16" x14ac:dyDescent="0.2">
      <c r="A195">
        <v>195</v>
      </c>
      <c r="B195" t="s">
        <v>67</v>
      </c>
      <c r="C195" t="s">
        <v>60</v>
      </c>
      <c r="D195" t="s">
        <v>409</v>
      </c>
      <c r="E195">
        <v>14</v>
      </c>
      <c r="G195" s="55">
        <f t="shared" si="13"/>
        <v>1827</v>
      </c>
      <c r="H195" s="55" t="str">
        <f t="shared" si="14"/>
        <v/>
      </c>
      <c r="I195" t="s">
        <v>632</v>
      </c>
      <c r="J195" t="s">
        <v>1301</v>
      </c>
      <c r="K195" s="52" t="str">
        <f t="shared" si="15"/>
        <v>Son</v>
      </c>
      <c r="L195" s="52">
        <f t="shared" si="12"/>
        <v>194</v>
      </c>
      <c r="M195" s="2" t="s">
        <v>33</v>
      </c>
      <c r="N195" s="2">
        <v>36</v>
      </c>
      <c r="O195" s="52" t="s">
        <v>1651</v>
      </c>
      <c r="P195" s="52" t="s">
        <v>1410</v>
      </c>
    </row>
    <row r="196" spans="1:16" x14ac:dyDescent="0.2">
      <c r="A196">
        <v>196</v>
      </c>
      <c r="B196" t="s">
        <v>67</v>
      </c>
      <c r="C196" t="s">
        <v>71</v>
      </c>
      <c r="D196" t="s">
        <v>409</v>
      </c>
      <c r="E196">
        <v>9</v>
      </c>
      <c r="G196" s="55">
        <f t="shared" si="13"/>
        <v>1832</v>
      </c>
      <c r="H196" s="55" t="str">
        <f t="shared" si="14"/>
        <v/>
      </c>
      <c r="I196" t="s">
        <v>632</v>
      </c>
      <c r="J196" t="s">
        <v>1301</v>
      </c>
      <c r="K196" s="52" t="str">
        <f t="shared" si="15"/>
        <v>Son</v>
      </c>
      <c r="L196" s="52">
        <f t="shared" si="12"/>
        <v>194</v>
      </c>
      <c r="M196" s="2" t="s">
        <v>33</v>
      </c>
      <c r="N196" s="2">
        <v>36</v>
      </c>
      <c r="O196" s="52" t="s">
        <v>1651</v>
      </c>
      <c r="P196" s="52" t="s">
        <v>1410</v>
      </c>
    </row>
    <row r="197" spans="1:16" x14ac:dyDescent="0.2">
      <c r="A197">
        <v>197</v>
      </c>
      <c r="B197" t="s">
        <v>76</v>
      </c>
      <c r="C197" t="s">
        <v>57</v>
      </c>
      <c r="D197" s="9" t="s">
        <v>1309</v>
      </c>
      <c r="F197">
        <v>25</v>
      </c>
      <c r="G197" s="55" t="str">
        <f t="shared" si="13"/>
        <v/>
      </c>
      <c r="H197" s="55">
        <f t="shared" si="14"/>
        <v>1816</v>
      </c>
      <c r="I197" t="s">
        <v>632</v>
      </c>
      <c r="J197" t="s">
        <v>1301</v>
      </c>
      <c r="K197" s="52" t="str">
        <f t="shared" si="15"/>
        <v>Blank</v>
      </c>
      <c r="L197" s="52">
        <f t="shared" si="12"/>
        <v>194</v>
      </c>
      <c r="M197" s="2" t="s">
        <v>33</v>
      </c>
      <c r="N197" s="2">
        <v>36</v>
      </c>
      <c r="O197" s="52" t="s">
        <v>1651</v>
      </c>
      <c r="P197" s="52" t="s">
        <v>1410</v>
      </c>
    </row>
    <row r="198" spans="1:16" x14ac:dyDescent="0.2">
      <c r="A198">
        <v>198</v>
      </c>
      <c r="B198" t="s">
        <v>76</v>
      </c>
      <c r="C198" t="s">
        <v>1394</v>
      </c>
      <c r="D198" s="9" t="s">
        <v>1309</v>
      </c>
      <c r="F198">
        <v>5</v>
      </c>
      <c r="G198" s="55" t="str">
        <f t="shared" si="13"/>
        <v/>
      </c>
      <c r="H198" s="55">
        <f t="shared" si="14"/>
        <v>1836</v>
      </c>
      <c r="I198" t="s">
        <v>632</v>
      </c>
      <c r="J198" t="s">
        <v>1301</v>
      </c>
      <c r="K198" s="52" t="str">
        <f t="shared" si="15"/>
        <v>Blank</v>
      </c>
      <c r="L198" s="52">
        <f t="shared" si="12"/>
        <v>194</v>
      </c>
      <c r="M198" s="2" t="s">
        <v>33</v>
      </c>
      <c r="N198" s="2">
        <v>36</v>
      </c>
      <c r="O198" s="52" t="s">
        <v>1651</v>
      </c>
      <c r="P198" s="52" t="s">
        <v>1410</v>
      </c>
    </row>
    <row r="199" spans="1:16" x14ac:dyDescent="0.2">
      <c r="A199">
        <v>199</v>
      </c>
      <c r="B199" t="s">
        <v>76</v>
      </c>
      <c r="C199" t="s">
        <v>123</v>
      </c>
      <c r="D199" s="9" t="s">
        <v>1309</v>
      </c>
      <c r="F199">
        <v>2</v>
      </c>
      <c r="G199" s="55" t="str">
        <f t="shared" si="13"/>
        <v/>
      </c>
      <c r="H199" s="55">
        <f t="shared" si="14"/>
        <v>1839</v>
      </c>
      <c r="I199" t="s">
        <v>632</v>
      </c>
      <c r="J199" t="s">
        <v>1301</v>
      </c>
      <c r="K199" s="52" t="str">
        <f t="shared" si="15"/>
        <v>Blank</v>
      </c>
      <c r="L199" s="52">
        <f t="shared" si="12"/>
        <v>194</v>
      </c>
      <c r="M199" s="2" t="s">
        <v>33</v>
      </c>
      <c r="N199" s="2">
        <v>36</v>
      </c>
      <c r="O199" s="52" t="s">
        <v>1651</v>
      </c>
      <c r="P199" s="52" t="s">
        <v>1410</v>
      </c>
    </row>
    <row r="200" spans="1:16" x14ac:dyDescent="0.2">
      <c r="A200">
        <v>200</v>
      </c>
      <c r="B200" t="s">
        <v>675</v>
      </c>
      <c r="C200" t="s">
        <v>101</v>
      </c>
      <c r="D200" s="9" t="s">
        <v>1309</v>
      </c>
      <c r="E200">
        <v>25</v>
      </c>
      <c r="G200" s="55">
        <f t="shared" si="13"/>
        <v>1816</v>
      </c>
      <c r="H200" s="55" t="str">
        <f t="shared" si="14"/>
        <v/>
      </c>
      <c r="I200" t="s">
        <v>632</v>
      </c>
      <c r="J200" t="s">
        <v>12</v>
      </c>
      <c r="K200" s="52" t="str">
        <f t="shared" si="15"/>
        <v>Blank</v>
      </c>
      <c r="L200" s="52">
        <f t="shared" ref="L200:L263" si="16">IF(K200="Head",A200,L199)</f>
        <v>194</v>
      </c>
      <c r="M200" s="2" t="s">
        <v>33</v>
      </c>
      <c r="N200" s="2">
        <v>36</v>
      </c>
      <c r="O200" s="52" t="s">
        <v>1651</v>
      </c>
      <c r="P200" s="52" t="s">
        <v>1410</v>
      </c>
    </row>
    <row r="201" spans="1:16" x14ac:dyDescent="0.2">
      <c r="A201">
        <v>201</v>
      </c>
      <c r="B201" t="s">
        <v>79</v>
      </c>
      <c r="C201" t="s">
        <v>55</v>
      </c>
      <c r="D201" s="9" t="s">
        <v>1309</v>
      </c>
      <c r="E201">
        <v>25</v>
      </c>
      <c r="G201" s="55">
        <f t="shared" si="13"/>
        <v>1816</v>
      </c>
      <c r="H201" s="55" t="str">
        <f t="shared" si="14"/>
        <v/>
      </c>
      <c r="I201" t="s">
        <v>632</v>
      </c>
      <c r="J201" t="s">
        <v>12</v>
      </c>
      <c r="K201" s="52" t="str">
        <f t="shared" si="15"/>
        <v>Blank</v>
      </c>
      <c r="L201" s="52">
        <f t="shared" si="16"/>
        <v>194</v>
      </c>
      <c r="M201" s="2" t="s">
        <v>33</v>
      </c>
      <c r="N201" s="2">
        <v>36</v>
      </c>
      <c r="O201" s="52" t="s">
        <v>1651</v>
      </c>
      <c r="P201" s="52" t="s">
        <v>1410</v>
      </c>
    </row>
    <row r="202" spans="1:16" x14ac:dyDescent="0.2">
      <c r="A202">
        <v>202</v>
      </c>
      <c r="B202" t="s">
        <v>76</v>
      </c>
      <c r="C202" t="s">
        <v>77</v>
      </c>
      <c r="D202" t="s">
        <v>9</v>
      </c>
      <c r="E202">
        <v>65</v>
      </c>
      <c r="G202" s="55">
        <f t="shared" si="13"/>
        <v>1776</v>
      </c>
      <c r="H202" s="55" t="str">
        <f t="shared" si="14"/>
        <v/>
      </c>
      <c r="I202" t="s">
        <v>632</v>
      </c>
      <c r="J202" t="s">
        <v>12</v>
      </c>
      <c r="K202" s="52" t="str">
        <f t="shared" si="15"/>
        <v>Head</v>
      </c>
      <c r="L202" s="52">
        <f t="shared" si="16"/>
        <v>202</v>
      </c>
      <c r="M202" s="2" t="s">
        <v>34</v>
      </c>
      <c r="N202" s="2">
        <v>37</v>
      </c>
      <c r="O202" s="52" t="s">
        <v>1651</v>
      </c>
      <c r="P202" s="52" t="s">
        <v>1410</v>
      </c>
    </row>
    <row r="203" spans="1:16" x14ac:dyDescent="0.2">
      <c r="A203">
        <v>203</v>
      </c>
      <c r="B203" t="s">
        <v>76</v>
      </c>
      <c r="C203" t="s">
        <v>57</v>
      </c>
      <c r="D203" t="s">
        <v>397</v>
      </c>
      <c r="F203">
        <v>60</v>
      </c>
      <c r="G203" s="55" t="str">
        <f t="shared" si="13"/>
        <v/>
      </c>
      <c r="H203" s="55">
        <f t="shared" si="14"/>
        <v>1781</v>
      </c>
      <c r="I203" t="s">
        <v>632</v>
      </c>
      <c r="J203" t="s">
        <v>1301</v>
      </c>
      <c r="K203" s="52" t="str">
        <f t="shared" si="15"/>
        <v>Wife</v>
      </c>
      <c r="L203" s="52">
        <f t="shared" si="16"/>
        <v>202</v>
      </c>
      <c r="M203" s="2" t="s">
        <v>34</v>
      </c>
      <c r="N203" s="2">
        <v>37</v>
      </c>
      <c r="O203" s="52" t="s">
        <v>1651</v>
      </c>
      <c r="P203" s="52" t="s">
        <v>1410</v>
      </c>
    </row>
    <row r="204" spans="1:16" x14ac:dyDescent="0.2">
      <c r="A204">
        <v>204</v>
      </c>
      <c r="B204" t="s">
        <v>76</v>
      </c>
      <c r="C204" t="s">
        <v>816</v>
      </c>
      <c r="D204" s="9" t="s">
        <v>400</v>
      </c>
      <c r="F204">
        <v>15</v>
      </c>
      <c r="G204" s="55" t="str">
        <f t="shared" si="13"/>
        <v/>
      </c>
      <c r="H204" s="55">
        <f t="shared" si="14"/>
        <v>1826</v>
      </c>
      <c r="I204" t="s">
        <v>632</v>
      </c>
      <c r="J204" t="s">
        <v>1301</v>
      </c>
      <c r="K204" s="52" t="str">
        <f t="shared" si="15"/>
        <v>Daughter</v>
      </c>
      <c r="L204" s="52">
        <f t="shared" si="16"/>
        <v>202</v>
      </c>
      <c r="M204" s="2" t="s">
        <v>34</v>
      </c>
      <c r="N204" s="2">
        <v>37</v>
      </c>
      <c r="O204" s="52" t="s">
        <v>1651</v>
      </c>
      <c r="P204" s="52" t="s">
        <v>1410</v>
      </c>
    </row>
    <row r="205" spans="1:16" x14ac:dyDescent="0.2">
      <c r="A205">
        <v>205</v>
      </c>
      <c r="B205" t="s">
        <v>108</v>
      </c>
      <c r="C205" t="s">
        <v>44</v>
      </c>
      <c r="D205" t="s">
        <v>9</v>
      </c>
      <c r="E205">
        <v>20</v>
      </c>
      <c r="G205" s="55">
        <f t="shared" si="13"/>
        <v>1821</v>
      </c>
      <c r="H205" s="55" t="str">
        <f t="shared" si="14"/>
        <v/>
      </c>
      <c r="I205" t="s">
        <v>632</v>
      </c>
      <c r="J205" t="s">
        <v>12</v>
      </c>
      <c r="K205" s="52" t="str">
        <f t="shared" si="15"/>
        <v>Head</v>
      </c>
      <c r="L205" s="52">
        <f t="shared" si="16"/>
        <v>205</v>
      </c>
      <c r="M205" s="2" t="s">
        <v>34</v>
      </c>
      <c r="N205" s="2">
        <v>38</v>
      </c>
      <c r="O205" s="52" t="s">
        <v>1651</v>
      </c>
      <c r="P205" s="52" t="s">
        <v>1410</v>
      </c>
    </row>
    <row r="206" spans="1:16" x14ac:dyDescent="0.2">
      <c r="A206">
        <v>206</v>
      </c>
      <c r="B206" t="s">
        <v>108</v>
      </c>
      <c r="C206" t="s">
        <v>46</v>
      </c>
      <c r="D206" t="s">
        <v>397</v>
      </c>
      <c r="F206">
        <v>25</v>
      </c>
      <c r="G206" s="55" t="str">
        <f t="shared" si="13"/>
        <v/>
      </c>
      <c r="H206" s="55">
        <f t="shared" si="14"/>
        <v>1816</v>
      </c>
      <c r="I206" t="s">
        <v>632</v>
      </c>
      <c r="J206" t="s">
        <v>1301</v>
      </c>
      <c r="K206" s="52" t="str">
        <f t="shared" si="15"/>
        <v>Wife</v>
      </c>
      <c r="L206" s="52">
        <f t="shared" si="16"/>
        <v>205</v>
      </c>
      <c r="M206" s="2" t="s">
        <v>34</v>
      </c>
      <c r="N206" s="2">
        <v>38</v>
      </c>
      <c r="O206" s="52" t="s">
        <v>1651</v>
      </c>
      <c r="P206" s="52" t="s">
        <v>1410</v>
      </c>
    </row>
    <row r="207" spans="1:16" x14ac:dyDescent="0.2">
      <c r="A207">
        <v>207</v>
      </c>
      <c r="B207" t="s">
        <v>108</v>
      </c>
      <c r="C207" t="s">
        <v>44</v>
      </c>
      <c r="D207" t="s">
        <v>409</v>
      </c>
      <c r="E207">
        <v>2</v>
      </c>
      <c r="G207" s="55">
        <f t="shared" si="13"/>
        <v>1839</v>
      </c>
      <c r="H207" s="55" t="str">
        <f t="shared" si="14"/>
        <v/>
      </c>
      <c r="I207" t="s">
        <v>632</v>
      </c>
      <c r="J207" t="s">
        <v>1301</v>
      </c>
      <c r="K207" s="52" t="str">
        <f t="shared" si="15"/>
        <v>Son</v>
      </c>
      <c r="L207" s="52">
        <f t="shared" si="16"/>
        <v>205</v>
      </c>
      <c r="M207" s="2" t="s">
        <v>34</v>
      </c>
      <c r="N207" s="2">
        <v>38</v>
      </c>
      <c r="O207" s="52" t="s">
        <v>1651</v>
      </c>
      <c r="P207" s="52" t="s">
        <v>1410</v>
      </c>
    </row>
    <row r="208" spans="1:16" x14ac:dyDescent="0.2">
      <c r="A208">
        <v>208</v>
      </c>
      <c r="B208" t="s">
        <v>108</v>
      </c>
      <c r="C208" t="s">
        <v>676</v>
      </c>
      <c r="D208" t="s">
        <v>400</v>
      </c>
      <c r="F208">
        <f>6/12</f>
        <v>0.5</v>
      </c>
      <c r="G208" s="55" t="str">
        <f t="shared" ref="G208:G271" si="17">IF(ISBLANK(E208),"",INT(1841.42-E208))</f>
        <v/>
      </c>
      <c r="H208" s="55">
        <f t="shared" ref="H208:H271" si="18">IF(ISBLANK(F208),"",IF(ISBLANK(E208),INT(1841.42-F208),"Error"))</f>
        <v>1840</v>
      </c>
      <c r="I208" t="s">
        <v>632</v>
      </c>
      <c r="J208" t="s">
        <v>1301</v>
      </c>
      <c r="K208" s="52" t="str">
        <f t="shared" si="15"/>
        <v>Daughter</v>
      </c>
      <c r="L208" s="52">
        <f t="shared" si="16"/>
        <v>205</v>
      </c>
      <c r="M208" s="2" t="s">
        <v>34</v>
      </c>
      <c r="N208" s="2">
        <v>38</v>
      </c>
      <c r="O208" s="52" t="s">
        <v>1651</v>
      </c>
      <c r="P208" s="52" t="s">
        <v>1410</v>
      </c>
    </row>
    <row r="209" spans="1:16" x14ac:dyDescent="0.2">
      <c r="A209">
        <v>209</v>
      </c>
      <c r="B209" t="s">
        <v>45</v>
      </c>
      <c r="C209" t="s">
        <v>44</v>
      </c>
      <c r="D209" t="s">
        <v>9</v>
      </c>
      <c r="E209">
        <v>40</v>
      </c>
      <c r="G209" s="55">
        <f t="shared" si="17"/>
        <v>1801</v>
      </c>
      <c r="H209" s="55" t="str">
        <f t="shared" si="18"/>
        <v/>
      </c>
      <c r="I209" t="s">
        <v>632</v>
      </c>
      <c r="J209" t="s">
        <v>15</v>
      </c>
      <c r="K209" s="52" t="str">
        <f t="shared" si="15"/>
        <v>Head</v>
      </c>
      <c r="L209" s="52">
        <f t="shared" si="16"/>
        <v>209</v>
      </c>
      <c r="M209" s="2" t="s">
        <v>34</v>
      </c>
      <c r="N209" s="2">
        <v>39</v>
      </c>
      <c r="O209" s="52" t="s">
        <v>1651</v>
      </c>
      <c r="P209" s="52" t="s">
        <v>1410</v>
      </c>
    </row>
    <row r="210" spans="1:16" x14ac:dyDescent="0.2">
      <c r="A210">
        <v>210</v>
      </c>
      <c r="B210" t="s">
        <v>45</v>
      </c>
      <c r="C210" s="9" t="s">
        <v>1395</v>
      </c>
      <c r="D210" t="s">
        <v>397</v>
      </c>
      <c r="F210">
        <v>35</v>
      </c>
      <c r="G210" s="55" t="str">
        <f t="shared" si="17"/>
        <v/>
      </c>
      <c r="H210" s="55">
        <f t="shared" si="18"/>
        <v>1806</v>
      </c>
      <c r="I210" t="s">
        <v>632</v>
      </c>
      <c r="J210" t="s">
        <v>1301</v>
      </c>
      <c r="K210" s="52" t="str">
        <f t="shared" si="15"/>
        <v>Wife</v>
      </c>
      <c r="L210" s="52">
        <f t="shared" si="16"/>
        <v>209</v>
      </c>
      <c r="M210" s="2" t="s">
        <v>34</v>
      </c>
      <c r="N210" s="2">
        <v>39</v>
      </c>
      <c r="O210" s="52" t="s">
        <v>1651</v>
      </c>
      <c r="P210" s="52" t="s">
        <v>1410</v>
      </c>
    </row>
    <row r="211" spans="1:16" x14ac:dyDescent="0.2">
      <c r="A211">
        <v>211</v>
      </c>
      <c r="B211" t="s">
        <v>45</v>
      </c>
      <c r="C211" t="s">
        <v>192</v>
      </c>
      <c r="D211" t="s">
        <v>409</v>
      </c>
      <c r="E211">
        <v>13</v>
      </c>
      <c r="G211" s="55">
        <f t="shared" si="17"/>
        <v>1828</v>
      </c>
      <c r="H211" s="55" t="str">
        <f t="shared" si="18"/>
        <v/>
      </c>
      <c r="I211" t="s">
        <v>632</v>
      </c>
      <c r="J211" t="s">
        <v>1301</v>
      </c>
      <c r="K211" s="52" t="str">
        <f t="shared" si="15"/>
        <v>Son</v>
      </c>
      <c r="L211" s="52">
        <f t="shared" si="16"/>
        <v>209</v>
      </c>
      <c r="M211" s="2" t="s">
        <v>34</v>
      </c>
      <c r="N211" s="2">
        <v>39</v>
      </c>
      <c r="O211" s="52" t="s">
        <v>1651</v>
      </c>
      <c r="P211" s="52" t="s">
        <v>1410</v>
      </c>
    </row>
    <row r="212" spans="1:16" x14ac:dyDescent="0.2">
      <c r="A212">
        <v>212</v>
      </c>
      <c r="B212" t="s">
        <v>45</v>
      </c>
      <c r="C212" t="s">
        <v>44</v>
      </c>
      <c r="D212" t="s">
        <v>409</v>
      </c>
      <c r="E212">
        <v>11</v>
      </c>
      <c r="G212" s="55">
        <f t="shared" si="17"/>
        <v>1830</v>
      </c>
      <c r="H212" s="55" t="str">
        <f t="shared" si="18"/>
        <v/>
      </c>
      <c r="I212" t="s">
        <v>632</v>
      </c>
      <c r="J212" t="s">
        <v>1301</v>
      </c>
      <c r="K212" s="52" t="str">
        <f t="shared" si="15"/>
        <v>Son</v>
      </c>
      <c r="L212" s="52">
        <f t="shared" si="16"/>
        <v>209</v>
      </c>
      <c r="M212" s="2" t="s">
        <v>34</v>
      </c>
      <c r="N212" s="2">
        <v>39</v>
      </c>
      <c r="O212" s="52" t="s">
        <v>1651</v>
      </c>
      <c r="P212" s="52" t="s">
        <v>1410</v>
      </c>
    </row>
    <row r="213" spans="1:16" x14ac:dyDescent="0.2">
      <c r="A213">
        <v>213</v>
      </c>
      <c r="B213" t="s">
        <v>45</v>
      </c>
      <c r="C213" t="s">
        <v>390</v>
      </c>
      <c r="D213" t="s">
        <v>400</v>
      </c>
      <c r="F213">
        <v>8</v>
      </c>
      <c r="G213" s="55" t="str">
        <f t="shared" si="17"/>
        <v/>
      </c>
      <c r="H213" s="55">
        <f t="shared" si="18"/>
        <v>1833</v>
      </c>
      <c r="I213" t="s">
        <v>632</v>
      </c>
      <c r="J213" t="s">
        <v>1301</v>
      </c>
      <c r="K213" s="52" t="str">
        <f t="shared" si="15"/>
        <v>Daughter</v>
      </c>
      <c r="L213" s="52">
        <f t="shared" si="16"/>
        <v>209</v>
      </c>
      <c r="M213" s="2" t="s">
        <v>34</v>
      </c>
      <c r="N213" s="2">
        <v>39</v>
      </c>
      <c r="O213" s="52" t="s">
        <v>1651</v>
      </c>
      <c r="P213" s="52" t="s">
        <v>1410</v>
      </c>
    </row>
    <row r="214" spans="1:16" x14ac:dyDescent="0.2">
      <c r="A214">
        <v>214</v>
      </c>
      <c r="B214" t="s">
        <v>45</v>
      </c>
      <c r="C214" s="9" t="s">
        <v>1395</v>
      </c>
      <c r="D214" t="s">
        <v>400</v>
      </c>
      <c r="F214">
        <v>3</v>
      </c>
      <c r="G214" s="55" t="str">
        <f t="shared" si="17"/>
        <v/>
      </c>
      <c r="H214" s="55">
        <f t="shared" si="18"/>
        <v>1838</v>
      </c>
      <c r="I214" t="s">
        <v>632</v>
      </c>
      <c r="J214" t="s">
        <v>1301</v>
      </c>
      <c r="K214" s="52" t="str">
        <f t="shared" si="15"/>
        <v>Daughter</v>
      </c>
      <c r="L214" s="52">
        <f t="shared" si="16"/>
        <v>209</v>
      </c>
      <c r="M214" s="2" t="s">
        <v>34</v>
      </c>
      <c r="N214" s="2">
        <v>39</v>
      </c>
      <c r="O214" s="52" t="s">
        <v>1651</v>
      </c>
      <c r="P214" s="52" t="s">
        <v>1410</v>
      </c>
    </row>
    <row r="215" spans="1:16" x14ac:dyDescent="0.2">
      <c r="A215">
        <v>215</v>
      </c>
      <c r="B215" t="s">
        <v>45</v>
      </c>
      <c r="C215" t="s">
        <v>163</v>
      </c>
      <c r="D215" s="9" t="s">
        <v>823</v>
      </c>
      <c r="F215">
        <v>75</v>
      </c>
      <c r="G215" s="55" t="str">
        <f t="shared" si="17"/>
        <v/>
      </c>
      <c r="H215" s="55">
        <f t="shared" si="18"/>
        <v>1766</v>
      </c>
      <c r="I215" t="s">
        <v>632</v>
      </c>
      <c r="J215" t="s">
        <v>1301</v>
      </c>
      <c r="K215" s="52" t="str">
        <f t="shared" si="15"/>
        <v>Mother</v>
      </c>
      <c r="L215" s="52">
        <f t="shared" si="16"/>
        <v>209</v>
      </c>
      <c r="M215" s="2" t="s">
        <v>34</v>
      </c>
      <c r="N215" s="2">
        <v>39</v>
      </c>
      <c r="O215" s="52" t="s">
        <v>1651</v>
      </c>
      <c r="P215" s="52" t="s">
        <v>1410</v>
      </c>
    </row>
    <row r="216" spans="1:16" x14ac:dyDescent="0.2">
      <c r="A216">
        <v>216</v>
      </c>
      <c r="B216" t="s">
        <v>78</v>
      </c>
      <c r="C216" t="s">
        <v>50</v>
      </c>
      <c r="D216" t="s">
        <v>9</v>
      </c>
      <c r="E216">
        <v>45</v>
      </c>
      <c r="G216" s="55">
        <f t="shared" si="17"/>
        <v>1796</v>
      </c>
      <c r="H216" s="55" t="str">
        <f t="shared" si="18"/>
        <v/>
      </c>
      <c r="I216" t="s">
        <v>632</v>
      </c>
      <c r="J216" t="s">
        <v>12</v>
      </c>
      <c r="K216" s="52" t="str">
        <f t="shared" si="15"/>
        <v>Head</v>
      </c>
      <c r="L216" s="52">
        <f t="shared" si="16"/>
        <v>216</v>
      </c>
      <c r="M216" s="2" t="s">
        <v>34</v>
      </c>
      <c r="N216" s="2">
        <v>40</v>
      </c>
      <c r="O216" s="52" t="s">
        <v>1651</v>
      </c>
      <c r="P216" s="52" t="s">
        <v>1410</v>
      </c>
    </row>
    <row r="217" spans="1:16" x14ac:dyDescent="0.2">
      <c r="A217">
        <v>217</v>
      </c>
      <c r="B217" t="s">
        <v>78</v>
      </c>
      <c r="C217" t="s">
        <v>123</v>
      </c>
      <c r="D217" t="s">
        <v>397</v>
      </c>
      <c r="F217">
        <v>50</v>
      </c>
      <c r="G217" s="55" t="str">
        <f t="shared" si="17"/>
        <v/>
      </c>
      <c r="H217" s="55">
        <f t="shared" si="18"/>
        <v>1791</v>
      </c>
      <c r="I217" t="s">
        <v>632</v>
      </c>
      <c r="J217" t="s">
        <v>1301</v>
      </c>
      <c r="K217" s="52" t="str">
        <f t="shared" si="15"/>
        <v>Wife</v>
      </c>
      <c r="L217" s="52">
        <f t="shared" si="16"/>
        <v>216</v>
      </c>
      <c r="M217" s="2" t="s">
        <v>34</v>
      </c>
      <c r="N217" s="2">
        <v>40</v>
      </c>
      <c r="O217" s="52" t="s">
        <v>1651</v>
      </c>
      <c r="P217" s="52" t="s">
        <v>1410</v>
      </c>
    </row>
    <row r="218" spans="1:16" x14ac:dyDescent="0.2">
      <c r="A218">
        <v>218</v>
      </c>
      <c r="B218" t="s">
        <v>78</v>
      </c>
      <c r="C218" t="s">
        <v>111</v>
      </c>
      <c r="D218" t="s">
        <v>400</v>
      </c>
      <c r="F218">
        <v>20</v>
      </c>
      <c r="G218" s="55" t="str">
        <f t="shared" si="17"/>
        <v/>
      </c>
      <c r="H218" s="55">
        <f t="shared" si="18"/>
        <v>1821</v>
      </c>
      <c r="I218" t="s">
        <v>632</v>
      </c>
      <c r="J218" t="s">
        <v>1301</v>
      </c>
      <c r="K218" s="52" t="str">
        <f t="shared" si="15"/>
        <v>Daughter</v>
      </c>
      <c r="L218" s="52">
        <f t="shared" si="16"/>
        <v>216</v>
      </c>
      <c r="M218" s="2" t="s">
        <v>34</v>
      </c>
      <c r="N218" s="2">
        <v>40</v>
      </c>
      <c r="O218" s="52" t="s">
        <v>1651</v>
      </c>
      <c r="P218" s="52" t="s">
        <v>1410</v>
      </c>
    </row>
    <row r="219" spans="1:16" x14ac:dyDescent="0.2">
      <c r="A219">
        <v>219</v>
      </c>
      <c r="B219" t="s">
        <v>78</v>
      </c>
      <c r="C219" t="s">
        <v>46</v>
      </c>
      <c r="D219" t="s">
        <v>400</v>
      </c>
      <c r="F219">
        <v>15</v>
      </c>
      <c r="G219" s="55" t="str">
        <f t="shared" si="17"/>
        <v/>
      </c>
      <c r="H219" s="55">
        <f t="shared" si="18"/>
        <v>1826</v>
      </c>
      <c r="I219" t="s">
        <v>632</v>
      </c>
      <c r="J219" t="s">
        <v>1301</v>
      </c>
      <c r="K219" s="52" t="str">
        <f t="shared" si="15"/>
        <v>Daughter</v>
      </c>
      <c r="L219" s="52">
        <f t="shared" si="16"/>
        <v>216</v>
      </c>
      <c r="M219" s="2" t="s">
        <v>34</v>
      </c>
      <c r="N219" s="2">
        <v>40</v>
      </c>
      <c r="O219" s="52" t="s">
        <v>1651</v>
      </c>
      <c r="P219" s="52" t="s">
        <v>1410</v>
      </c>
    </row>
    <row r="220" spans="1:16" x14ac:dyDescent="0.2">
      <c r="A220">
        <v>220</v>
      </c>
      <c r="B220" t="s">
        <v>78</v>
      </c>
      <c r="C220" t="s">
        <v>50</v>
      </c>
      <c r="D220" t="s">
        <v>409</v>
      </c>
      <c r="E220">
        <v>15</v>
      </c>
      <c r="G220" s="55">
        <f t="shared" si="17"/>
        <v>1826</v>
      </c>
      <c r="H220" s="55" t="str">
        <f t="shared" si="18"/>
        <v/>
      </c>
      <c r="I220" t="s">
        <v>632</v>
      </c>
      <c r="J220" t="s">
        <v>1301</v>
      </c>
      <c r="K220" s="52" t="str">
        <f t="shared" si="15"/>
        <v>Son</v>
      </c>
      <c r="L220" s="52">
        <f t="shared" si="16"/>
        <v>216</v>
      </c>
      <c r="M220" s="2" t="s">
        <v>34</v>
      </c>
      <c r="N220" s="2">
        <v>40</v>
      </c>
      <c r="O220" s="52" t="s">
        <v>1651</v>
      </c>
      <c r="P220" s="52" t="s">
        <v>1410</v>
      </c>
    </row>
    <row r="221" spans="1:16" x14ac:dyDescent="0.2">
      <c r="A221">
        <v>221</v>
      </c>
      <c r="B221" s="9" t="s">
        <v>1396</v>
      </c>
      <c r="C221" t="s">
        <v>50</v>
      </c>
      <c r="D221" t="s">
        <v>9</v>
      </c>
      <c r="E221">
        <v>35</v>
      </c>
      <c r="G221" s="55">
        <f t="shared" si="17"/>
        <v>1806</v>
      </c>
      <c r="H221" s="55" t="str">
        <f t="shared" si="18"/>
        <v/>
      </c>
      <c r="I221" t="s">
        <v>632</v>
      </c>
      <c r="J221" t="s">
        <v>12</v>
      </c>
      <c r="K221" s="52" t="str">
        <f t="shared" si="15"/>
        <v>Head</v>
      </c>
      <c r="L221" s="52">
        <f t="shared" si="16"/>
        <v>221</v>
      </c>
      <c r="M221" s="2" t="s">
        <v>34</v>
      </c>
      <c r="N221" s="2">
        <v>41</v>
      </c>
      <c r="O221" s="52" t="s">
        <v>1651</v>
      </c>
      <c r="P221" s="52" t="s">
        <v>1410</v>
      </c>
    </row>
    <row r="222" spans="1:16" x14ac:dyDescent="0.2">
      <c r="A222">
        <v>222</v>
      </c>
      <c r="B222" s="9" t="s">
        <v>1396</v>
      </c>
      <c r="C222" t="s">
        <v>200</v>
      </c>
      <c r="D222" t="s">
        <v>397</v>
      </c>
      <c r="F222">
        <v>35</v>
      </c>
      <c r="G222" s="55" t="str">
        <f t="shared" si="17"/>
        <v/>
      </c>
      <c r="H222" s="55">
        <f t="shared" si="18"/>
        <v>1806</v>
      </c>
      <c r="I222" t="s">
        <v>632</v>
      </c>
      <c r="J222" t="s">
        <v>1301</v>
      </c>
      <c r="K222" s="52" t="str">
        <f t="shared" si="15"/>
        <v>Wife</v>
      </c>
      <c r="L222" s="52">
        <f t="shared" si="16"/>
        <v>221</v>
      </c>
      <c r="M222" s="2" t="s">
        <v>34</v>
      </c>
      <c r="N222" s="2">
        <v>41</v>
      </c>
      <c r="O222" s="52" t="s">
        <v>1651</v>
      </c>
      <c r="P222" s="52" t="s">
        <v>1410</v>
      </c>
    </row>
    <row r="223" spans="1:16" x14ac:dyDescent="0.2">
      <c r="A223">
        <v>223</v>
      </c>
      <c r="B223" s="9" t="s">
        <v>1396</v>
      </c>
      <c r="C223" t="s">
        <v>55</v>
      </c>
      <c r="D223" t="s">
        <v>409</v>
      </c>
      <c r="E223">
        <v>14</v>
      </c>
      <c r="G223" s="55">
        <f t="shared" si="17"/>
        <v>1827</v>
      </c>
      <c r="H223" s="55" t="str">
        <f t="shared" si="18"/>
        <v/>
      </c>
      <c r="I223" t="s">
        <v>632</v>
      </c>
      <c r="J223" t="s">
        <v>1301</v>
      </c>
      <c r="K223" s="52" t="str">
        <f t="shared" si="15"/>
        <v>Son</v>
      </c>
      <c r="L223" s="52">
        <f t="shared" si="16"/>
        <v>221</v>
      </c>
      <c r="M223" s="2" t="s">
        <v>34</v>
      </c>
      <c r="N223" s="2">
        <v>41</v>
      </c>
      <c r="O223" s="52" t="s">
        <v>1651</v>
      </c>
      <c r="P223" s="52" t="s">
        <v>1410</v>
      </c>
    </row>
    <row r="224" spans="1:16" x14ac:dyDescent="0.2">
      <c r="A224">
        <v>224</v>
      </c>
      <c r="B224" s="9" t="s">
        <v>1396</v>
      </c>
      <c r="C224" t="s">
        <v>44</v>
      </c>
      <c r="D224" t="s">
        <v>409</v>
      </c>
      <c r="E224">
        <v>8</v>
      </c>
      <c r="G224" s="55">
        <f t="shared" si="17"/>
        <v>1833</v>
      </c>
      <c r="H224" s="55" t="str">
        <f t="shared" si="18"/>
        <v/>
      </c>
      <c r="I224" t="s">
        <v>632</v>
      </c>
      <c r="J224" t="s">
        <v>1301</v>
      </c>
      <c r="K224" s="52" t="str">
        <f t="shared" si="15"/>
        <v>Son</v>
      </c>
      <c r="L224" s="52">
        <f t="shared" si="16"/>
        <v>221</v>
      </c>
      <c r="M224" s="2" t="s">
        <v>34</v>
      </c>
      <c r="N224" s="2">
        <v>41</v>
      </c>
      <c r="O224" s="52" t="s">
        <v>1651</v>
      </c>
      <c r="P224" s="52" t="s">
        <v>1410</v>
      </c>
    </row>
    <row r="225" spans="1:16" x14ac:dyDescent="0.2">
      <c r="A225">
        <v>225</v>
      </c>
      <c r="B225" s="9" t="s">
        <v>1396</v>
      </c>
      <c r="C225" t="s">
        <v>192</v>
      </c>
      <c r="D225" t="s">
        <v>409</v>
      </c>
      <c r="E225">
        <v>4</v>
      </c>
      <c r="G225" s="55">
        <f t="shared" si="17"/>
        <v>1837</v>
      </c>
      <c r="H225" s="55" t="str">
        <f t="shared" si="18"/>
        <v/>
      </c>
      <c r="I225" t="s">
        <v>632</v>
      </c>
      <c r="J225" t="s">
        <v>1301</v>
      </c>
      <c r="K225" s="52" t="str">
        <f t="shared" si="15"/>
        <v>Son</v>
      </c>
      <c r="L225" s="52">
        <f t="shared" si="16"/>
        <v>221</v>
      </c>
      <c r="M225" s="2" t="s">
        <v>34</v>
      </c>
      <c r="N225" s="2">
        <v>41</v>
      </c>
      <c r="O225" s="52" t="s">
        <v>1651</v>
      </c>
      <c r="P225" s="52" t="s">
        <v>1410</v>
      </c>
    </row>
    <row r="226" spans="1:16" x14ac:dyDescent="0.2">
      <c r="A226">
        <v>226</v>
      </c>
      <c r="B226" s="9" t="s">
        <v>1396</v>
      </c>
      <c r="C226" t="s">
        <v>169</v>
      </c>
      <c r="D226" t="s">
        <v>400</v>
      </c>
      <c r="F226">
        <v>2</v>
      </c>
      <c r="G226" s="55" t="str">
        <f t="shared" si="17"/>
        <v/>
      </c>
      <c r="H226" s="55">
        <f t="shared" si="18"/>
        <v>1839</v>
      </c>
      <c r="I226" t="s">
        <v>632</v>
      </c>
      <c r="J226" t="s">
        <v>1301</v>
      </c>
      <c r="K226" s="52" t="str">
        <f t="shared" si="15"/>
        <v>Daughter</v>
      </c>
      <c r="L226" s="52">
        <f t="shared" si="16"/>
        <v>221</v>
      </c>
      <c r="M226" s="2" t="s">
        <v>34</v>
      </c>
      <c r="N226" s="2">
        <v>41</v>
      </c>
      <c r="O226" s="52" t="s">
        <v>1651</v>
      </c>
      <c r="P226" s="52" t="s">
        <v>1410</v>
      </c>
    </row>
    <row r="227" spans="1:16" x14ac:dyDescent="0.2">
      <c r="A227">
        <v>227</v>
      </c>
      <c r="B227" t="s">
        <v>43</v>
      </c>
      <c r="C227" t="s">
        <v>77</v>
      </c>
      <c r="D227" t="s">
        <v>9</v>
      </c>
      <c r="E227">
        <v>25</v>
      </c>
      <c r="G227" s="55">
        <f t="shared" si="17"/>
        <v>1816</v>
      </c>
      <c r="H227" s="55" t="str">
        <f t="shared" si="18"/>
        <v/>
      </c>
      <c r="I227" t="s">
        <v>632</v>
      </c>
      <c r="J227" t="s">
        <v>14</v>
      </c>
      <c r="K227" s="52" t="str">
        <f t="shared" si="15"/>
        <v>Head</v>
      </c>
      <c r="L227" s="52">
        <f t="shared" si="16"/>
        <v>227</v>
      </c>
      <c r="M227" s="2" t="s">
        <v>35</v>
      </c>
      <c r="N227" s="2">
        <v>42</v>
      </c>
      <c r="O227" s="52" t="s">
        <v>1651</v>
      </c>
      <c r="P227" s="52" t="s">
        <v>1410</v>
      </c>
    </row>
    <row r="228" spans="1:16" x14ac:dyDescent="0.2">
      <c r="A228">
        <v>228</v>
      </c>
      <c r="B228" t="s">
        <v>43</v>
      </c>
      <c r="C228" t="s">
        <v>123</v>
      </c>
      <c r="D228" t="s">
        <v>397</v>
      </c>
      <c r="F228">
        <v>25</v>
      </c>
      <c r="G228" s="55" t="str">
        <f t="shared" si="17"/>
        <v/>
      </c>
      <c r="H228" s="55">
        <f t="shared" si="18"/>
        <v>1816</v>
      </c>
      <c r="I228" t="s">
        <v>632</v>
      </c>
      <c r="J228" t="s">
        <v>1301</v>
      </c>
      <c r="K228" s="52" t="str">
        <f t="shared" si="15"/>
        <v>Wife</v>
      </c>
      <c r="L228" s="52">
        <f t="shared" si="16"/>
        <v>227</v>
      </c>
      <c r="M228" s="2" t="s">
        <v>35</v>
      </c>
      <c r="N228" s="2">
        <v>42</v>
      </c>
      <c r="O228" s="52" t="s">
        <v>1651</v>
      </c>
      <c r="P228" s="52" t="s">
        <v>1410</v>
      </c>
    </row>
    <row r="229" spans="1:16" x14ac:dyDescent="0.2">
      <c r="A229">
        <v>229</v>
      </c>
      <c r="B229" t="s">
        <v>677</v>
      </c>
      <c r="C229" t="s">
        <v>71</v>
      </c>
      <c r="D229" s="9" t="s">
        <v>422</v>
      </c>
      <c r="E229">
        <v>20</v>
      </c>
      <c r="G229" s="55">
        <f t="shared" si="17"/>
        <v>1821</v>
      </c>
      <c r="H229" s="55" t="str">
        <f t="shared" si="18"/>
        <v/>
      </c>
      <c r="I229" t="s">
        <v>632</v>
      </c>
      <c r="J229" t="s">
        <v>1883</v>
      </c>
      <c r="K229" s="52" t="str">
        <f t="shared" si="15"/>
        <v>Servant</v>
      </c>
      <c r="L229" s="52">
        <f t="shared" si="16"/>
        <v>227</v>
      </c>
      <c r="M229" s="2" t="s">
        <v>35</v>
      </c>
      <c r="N229" s="2">
        <v>42</v>
      </c>
      <c r="O229" s="52" t="s">
        <v>1651</v>
      </c>
      <c r="P229" s="52" t="s">
        <v>1410</v>
      </c>
    </row>
    <row r="230" spans="1:16" x14ac:dyDescent="0.2">
      <c r="A230">
        <v>230</v>
      </c>
      <c r="B230" t="s">
        <v>1397</v>
      </c>
      <c r="C230" t="s">
        <v>50</v>
      </c>
      <c r="D230" s="9" t="s">
        <v>422</v>
      </c>
      <c r="E230">
        <v>15</v>
      </c>
      <c r="G230" s="55">
        <f t="shared" si="17"/>
        <v>1826</v>
      </c>
      <c r="H230" s="55" t="str">
        <f t="shared" si="18"/>
        <v/>
      </c>
      <c r="I230" t="s">
        <v>632</v>
      </c>
      <c r="J230" t="s">
        <v>1883</v>
      </c>
      <c r="K230" s="52" t="str">
        <f t="shared" si="15"/>
        <v>Servant</v>
      </c>
      <c r="L230" s="52">
        <f t="shared" si="16"/>
        <v>227</v>
      </c>
      <c r="M230" s="2" t="s">
        <v>35</v>
      </c>
      <c r="N230" s="2">
        <v>42</v>
      </c>
      <c r="O230" s="52" t="s">
        <v>1651</v>
      </c>
      <c r="P230" s="52" t="s">
        <v>1410</v>
      </c>
    </row>
    <row r="231" spans="1:16" x14ac:dyDescent="0.2">
      <c r="A231">
        <v>231</v>
      </c>
      <c r="B231" t="s">
        <v>79</v>
      </c>
      <c r="C231" t="s">
        <v>44</v>
      </c>
      <c r="D231" t="s">
        <v>9</v>
      </c>
      <c r="E231">
        <v>40</v>
      </c>
      <c r="G231" s="55">
        <f t="shared" si="17"/>
        <v>1801</v>
      </c>
      <c r="H231" s="55" t="str">
        <f t="shared" si="18"/>
        <v/>
      </c>
      <c r="I231" t="s">
        <v>632</v>
      </c>
      <c r="J231" t="s">
        <v>12</v>
      </c>
      <c r="K231" s="52" t="str">
        <f t="shared" si="15"/>
        <v>Head</v>
      </c>
      <c r="L231" s="52">
        <f t="shared" si="16"/>
        <v>231</v>
      </c>
      <c r="M231" s="2" t="s">
        <v>35</v>
      </c>
      <c r="N231" s="2">
        <v>43</v>
      </c>
      <c r="O231" s="52" t="s">
        <v>1651</v>
      </c>
      <c r="P231" s="52" t="s">
        <v>1410</v>
      </c>
    </row>
    <row r="232" spans="1:16" x14ac:dyDescent="0.2">
      <c r="A232">
        <v>232</v>
      </c>
      <c r="B232" t="s">
        <v>79</v>
      </c>
      <c r="C232" t="s">
        <v>46</v>
      </c>
      <c r="D232" t="s">
        <v>397</v>
      </c>
      <c r="F232">
        <v>40</v>
      </c>
      <c r="G232" s="55" t="str">
        <f t="shared" si="17"/>
        <v/>
      </c>
      <c r="H232" s="55">
        <f t="shared" si="18"/>
        <v>1801</v>
      </c>
      <c r="I232" t="s">
        <v>632</v>
      </c>
      <c r="J232" t="s">
        <v>1301</v>
      </c>
      <c r="K232" s="52" t="str">
        <f t="shared" si="15"/>
        <v>Wife</v>
      </c>
      <c r="L232" s="52">
        <f t="shared" si="16"/>
        <v>231</v>
      </c>
      <c r="M232" s="2" t="s">
        <v>35</v>
      </c>
      <c r="N232" s="2">
        <v>43</v>
      </c>
      <c r="O232" s="52" t="s">
        <v>1651</v>
      </c>
      <c r="P232" s="52" t="s">
        <v>1410</v>
      </c>
    </row>
    <row r="233" spans="1:16" x14ac:dyDescent="0.2">
      <c r="A233">
        <v>233</v>
      </c>
      <c r="B233" t="s">
        <v>79</v>
      </c>
      <c r="C233" t="s">
        <v>71</v>
      </c>
      <c r="D233" t="s">
        <v>409</v>
      </c>
      <c r="E233">
        <v>20</v>
      </c>
      <c r="G233" s="55">
        <f t="shared" si="17"/>
        <v>1821</v>
      </c>
      <c r="H233" s="55" t="str">
        <f t="shared" si="18"/>
        <v/>
      </c>
      <c r="I233" t="s">
        <v>632</v>
      </c>
      <c r="J233" t="s">
        <v>12</v>
      </c>
      <c r="K233" s="52" t="str">
        <f t="shared" si="15"/>
        <v>Son</v>
      </c>
      <c r="L233" s="52">
        <f t="shared" si="16"/>
        <v>231</v>
      </c>
      <c r="M233" s="2" t="s">
        <v>35</v>
      </c>
      <c r="N233" s="2">
        <v>43</v>
      </c>
      <c r="O233" s="52" t="s">
        <v>1651</v>
      </c>
      <c r="P233" s="52" t="s">
        <v>1410</v>
      </c>
    </row>
    <row r="234" spans="1:16" x14ac:dyDescent="0.2">
      <c r="A234">
        <v>234</v>
      </c>
      <c r="B234" t="s">
        <v>79</v>
      </c>
      <c r="C234" t="s">
        <v>44</v>
      </c>
      <c r="D234" t="s">
        <v>409</v>
      </c>
      <c r="E234">
        <v>15</v>
      </c>
      <c r="G234" s="55">
        <f t="shared" si="17"/>
        <v>1826</v>
      </c>
      <c r="H234" s="55" t="str">
        <f t="shared" si="18"/>
        <v/>
      </c>
      <c r="I234" t="s">
        <v>632</v>
      </c>
      <c r="J234" t="s">
        <v>1301</v>
      </c>
      <c r="K234" s="52" t="str">
        <f t="shared" si="15"/>
        <v>Son</v>
      </c>
      <c r="L234" s="52">
        <f t="shared" si="16"/>
        <v>231</v>
      </c>
      <c r="M234" s="2" t="s">
        <v>35</v>
      </c>
      <c r="N234" s="2">
        <v>43</v>
      </c>
      <c r="O234" s="52" t="s">
        <v>1651</v>
      </c>
      <c r="P234" s="52" t="s">
        <v>1410</v>
      </c>
    </row>
    <row r="235" spans="1:16" x14ac:dyDescent="0.2">
      <c r="A235">
        <v>235</v>
      </c>
      <c r="B235" t="s">
        <v>79</v>
      </c>
      <c r="C235" t="s">
        <v>111</v>
      </c>
      <c r="D235" t="s">
        <v>400</v>
      </c>
      <c r="F235">
        <v>12</v>
      </c>
      <c r="G235" s="55" t="str">
        <f t="shared" si="17"/>
        <v/>
      </c>
      <c r="H235" s="55">
        <f t="shared" si="18"/>
        <v>1829</v>
      </c>
      <c r="I235" t="s">
        <v>632</v>
      </c>
      <c r="J235" t="s">
        <v>1301</v>
      </c>
      <c r="K235" s="52" t="str">
        <f t="shared" si="15"/>
        <v>Daughter</v>
      </c>
      <c r="L235" s="52">
        <f t="shared" si="16"/>
        <v>231</v>
      </c>
      <c r="M235" s="2" t="s">
        <v>35</v>
      </c>
      <c r="N235" s="2">
        <v>43</v>
      </c>
      <c r="O235" s="52" t="s">
        <v>1651</v>
      </c>
      <c r="P235" s="52" t="s">
        <v>1410</v>
      </c>
    </row>
    <row r="236" spans="1:16" x14ac:dyDescent="0.2">
      <c r="A236">
        <v>236</v>
      </c>
      <c r="B236" t="s">
        <v>45</v>
      </c>
      <c r="C236" t="s">
        <v>50</v>
      </c>
      <c r="D236" t="s">
        <v>9</v>
      </c>
      <c r="E236">
        <v>45</v>
      </c>
      <c r="G236" s="55">
        <f t="shared" si="17"/>
        <v>1796</v>
      </c>
      <c r="H236" s="55" t="str">
        <f t="shared" si="18"/>
        <v/>
      </c>
      <c r="I236" t="s">
        <v>632</v>
      </c>
      <c r="J236" t="s">
        <v>12</v>
      </c>
      <c r="K236" s="52" t="str">
        <f t="shared" si="15"/>
        <v>Head</v>
      </c>
      <c r="L236" s="52">
        <f t="shared" si="16"/>
        <v>236</v>
      </c>
      <c r="M236" s="2" t="s">
        <v>35</v>
      </c>
      <c r="N236" s="2">
        <v>44</v>
      </c>
      <c r="O236" s="52" t="s">
        <v>1651</v>
      </c>
      <c r="P236" s="52" t="s">
        <v>1410</v>
      </c>
    </row>
    <row r="237" spans="1:16" x14ac:dyDescent="0.2">
      <c r="A237">
        <v>237</v>
      </c>
      <c r="B237" t="s">
        <v>45</v>
      </c>
      <c r="C237" t="s">
        <v>123</v>
      </c>
      <c r="D237" t="s">
        <v>397</v>
      </c>
      <c r="F237">
        <v>30</v>
      </c>
      <c r="G237" s="55" t="str">
        <f t="shared" si="17"/>
        <v/>
      </c>
      <c r="H237" s="55">
        <f t="shared" si="18"/>
        <v>1811</v>
      </c>
      <c r="I237" t="s">
        <v>632</v>
      </c>
      <c r="J237" t="s">
        <v>1301</v>
      </c>
      <c r="K237" s="52" t="str">
        <f t="shared" si="15"/>
        <v>Wife</v>
      </c>
      <c r="L237" s="52">
        <f t="shared" si="16"/>
        <v>236</v>
      </c>
      <c r="M237" s="2" t="s">
        <v>35</v>
      </c>
      <c r="N237" s="2">
        <v>44</v>
      </c>
      <c r="O237" s="52" t="s">
        <v>1651</v>
      </c>
      <c r="P237" s="52" t="s">
        <v>1410</v>
      </c>
    </row>
    <row r="238" spans="1:16" x14ac:dyDescent="0.2">
      <c r="A238">
        <v>238</v>
      </c>
      <c r="B238" t="s">
        <v>45</v>
      </c>
      <c r="C238" t="s">
        <v>763</v>
      </c>
      <c r="D238" t="s">
        <v>400</v>
      </c>
      <c r="F238">
        <v>20</v>
      </c>
      <c r="G238" s="55" t="str">
        <f t="shared" si="17"/>
        <v/>
      </c>
      <c r="H238" s="55">
        <f t="shared" si="18"/>
        <v>1821</v>
      </c>
      <c r="I238" t="s">
        <v>632</v>
      </c>
      <c r="J238" t="s">
        <v>1301</v>
      </c>
      <c r="K238" s="52" t="str">
        <f t="shared" si="15"/>
        <v>Daughter</v>
      </c>
      <c r="L238" s="52">
        <f t="shared" si="16"/>
        <v>236</v>
      </c>
      <c r="M238" s="2" t="s">
        <v>35</v>
      </c>
      <c r="N238" s="2">
        <v>44</v>
      </c>
      <c r="O238" s="52" t="s">
        <v>1651</v>
      </c>
      <c r="P238" s="52" t="s">
        <v>1410</v>
      </c>
    </row>
    <row r="239" spans="1:16" x14ac:dyDescent="0.2">
      <c r="A239">
        <v>239</v>
      </c>
      <c r="B239" t="s">
        <v>45</v>
      </c>
      <c r="C239" t="s">
        <v>200</v>
      </c>
      <c r="D239" t="s">
        <v>400</v>
      </c>
      <c r="F239">
        <v>2</v>
      </c>
      <c r="G239" s="55" t="str">
        <f t="shared" si="17"/>
        <v/>
      </c>
      <c r="H239" s="55">
        <f t="shared" si="18"/>
        <v>1839</v>
      </c>
      <c r="I239" t="s">
        <v>632</v>
      </c>
      <c r="J239" t="s">
        <v>1301</v>
      </c>
      <c r="K239" s="52" t="str">
        <f t="shared" si="15"/>
        <v>Daughter</v>
      </c>
      <c r="L239" s="52">
        <f t="shared" si="16"/>
        <v>236</v>
      </c>
      <c r="M239" s="2" t="s">
        <v>35</v>
      </c>
      <c r="N239" s="2">
        <v>44</v>
      </c>
      <c r="O239" s="52" t="s">
        <v>1651</v>
      </c>
      <c r="P239" s="52" t="s">
        <v>1410</v>
      </c>
    </row>
    <row r="240" spans="1:16" x14ac:dyDescent="0.2">
      <c r="A240">
        <v>240</v>
      </c>
      <c r="B240" t="s">
        <v>270</v>
      </c>
      <c r="C240" t="s">
        <v>338</v>
      </c>
      <c r="D240" s="9" t="s">
        <v>1309</v>
      </c>
      <c r="F240">
        <v>8</v>
      </c>
      <c r="G240" s="55" t="str">
        <f t="shared" si="17"/>
        <v/>
      </c>
      <c r="H240" s="55">
        <f t="shared" si="18"/>
        <v>1833</v>
      </c>
      <c r="I240" t="s">
        <v>632</v>
      </c>
      <c r="J240" t="s">
        <v>1301</v>
      </c>
      <c r="K240" s="52" t="str">
        <f t="shared" si="15"/>
        <v>Blank</v>
      </c>
      <c r="L240" s="52">
        <f t="shared" si="16"/>
        <v>236</v>
      </c>
      <c r="M240" s="2" t="s">
        <v>35</v>
      </c>
      <c r="N240" s="2">
        <v>44</v>
      </c>
      <c r="O240" s="52" t="s">
        <v>1651</v>
      </c>
      <c r="P240" s="52" t="s">
        <v>1410</v>
      </c>
    </row>
    <row r="241" spans="1:16" x14ac:dyDescent="0.2">
      <c r="A241">
        <v>241</v>
      </c>
      <c r="B241" s="9" t="s">
        <v>1398</v>
      </c>
      <c r="C241" t="s">
        <v>276</v>
      </c>
      <c r="D241" t="s">
        <v>9</v>
      </c>
      <c r="E241">
        <v>40</v>
      </c>
      <c r="G241" s="55">
        <f t="shared" si="17"/>
        <v>1801</v>
      </c>
      <c r="H241" s="55" t="str">
        <f t="shared" si="18"/>
        <v/>
      </c>
      <c r="I241" t="s">
        <v>632</v>
      </c>
      <c r="J241" t="s">
        <v>12</v>
      </c>
      <c r="K241" s="52" t="str">
        <f t="shared" si="15"/>
        <v>Head</v>
      </c>
      <c r="L241" s="52">
        <f t="shared" si="16"/>
        <v>241</v>
      </c>
      <c r="M241" s="2" t="s">
        <v>35</v>
      </c>
      <c r="N241" s="2">
        <v>45</v>
      </c>
      <c r="O241" s="52" t="s">
        <v>1399</v>
      </c>
      <c r="P241" s="52" t="s">
        <v>1410</v>
      </c>
    </row>
    <row r="242" spans="1:16" x14ac:dyDescent="0.2">
      <c r="A242">
        <v>242</v>
      </c>
      <c r="B242" s="9" t="s">
        <v>1398</v>
      </c>
      <c r="C242" t="s">
        <v>123</v>
      </c>
      <c r="D242" t="s">
        <v>397</v>
      </c>
      <c r="F242">
        <v>40</v>
      </c>
      <c r="G242" s="55" t="str">
        <f t="shared" si="17"/>
        <v/>
      </c>
      <c r="H242" s="55">
        <f t="shared" si="18"/>
        <v>1801</v>
      </c>
      <c r="I242" t="s">
        <v>632</v>
      </c>
      <c r="J242" t="s">
        <v>1301</v>
      </c>
      <c r="K242" s="52" t="str">
        <f t="shared" si="15"/>
        <v>Wife</v>
      </c>
      <c r="L242" s="52">
        <f t="shared" si="16"/>
        <v>241</v>
      </c>
      <c r="M242" s="2" t="s">
        <v>35</v>
      </c>
      <c r="N242" s="2">
        <v>45</v>
      </c>
      <c r="O242" s="52" t="s">
        <v>1399</v>
      </c>
      <c r="P242" s="52" t="s">
        <v>1410</v>
      </c>
    </row>
    <row r="243" spans="1:16" x14ac:dyDescent="0.2">
      <c r="A243">
        <v>243</v>
      </c>
      <c r="B243" s="9" t="s">
        <v>1398</v>
      </c>
      <c r="C243" t="s">
        <v>338</v>
      </c>
      <c r="D243" t="s">
        <v>400</v>
      </c>
      <c r="F243">
        <v>15</v>
      </c>
      <c r="G243" s="55" t="str">
        <f t="shared" si="17"/>
        <v/>
      </c>
      <c r="H243" s="55">
        <f t="shared" si="18"/>
        <v>1826</v>
      </c>
      <c r="I243" t="s">
        <v>632</v>
      </c>
      <c r="J243" t="s">
        <v>1301</v>
      </c>
      <c r="K243" s="52" t="str">
        <f t="shared" si="15"/>
        <v>Daughter</v>
      </c>
      <c r="L243" s="52">
        <f t="shared" si="16"/>
        <v>241</v>
      </c>
      <c r="M243" s="2" t="s">
        <v>35</v>
      </c>
      <c r="N243" s="2">
        <v>45</v>
      </c>
      <c r="O243" s="52" t="s">
        <v>1399</v>
      </c>
      <c r="P243" s="52" t="s">
        <v>1410</v>
      </c>
    </row>
    <row r="244" spans="1:16" x14ac:dyDescent="0.2">
      <c r="A244">
        <v>244</v>
      </c>
      <c r="B244" s="9" t="s">
        <v>1398</v>
      </c>
      <c r="C244" t="s">
        <v>276</v>
      </c>
      <c r="D244" t="s">
        <v>409</v>
      </c>
      <c r="E244">
        <v>15</v>
      </c>
      <c r="G244" s="55">
        <f t="shared" si="17"/>
        <v>1826</v>
      </c>
      <c r="H244" s="55" t="str">
        <f t="shared" si="18"/>
        <v/>
      </c>
      <c r="I244" t="s">
        <v>632</v>
      </c>
      <c r="J244" t="s">
        <v>1301</v>
      </c>
      <c r="K244" s="52" t="str">
        <f t="shared" si="15"/>
        <v>Son</v>
      </c>
      <c r="L244" s="52">
        <f t="shared" si="16"/>
        <v>241</v>
      </c>
      <c r="M244" s="2" t="s">
        <v>35</v>
      </c>
      <c r="N244" s="2">
        <v>45</v>
      </c>
      <c r="O244" s="52" t="s">
        <v>1399</v>
      </c>
      <c r="P244" s="52" t="s">
        <v>1410</v>
      </c>
    </row>
    <row r="245" spans="1:16" x14ac:dyDescent="0.2">
      <c r="A245">
        <v>245</v>
      </c>
      <c r="B245" s="9" t="s">
        <v>1398</v>
      </c>
      <c r="C245" t="s">
        <v>57</v>
      </c>
      <c r="D245" t="s">
        <v>400</v>
      </c>
      <c r="F245">
        <v>14</v>
      </c>
      <c r="G245" s="55" t="str">
        <f t="shared" si="17"/>
        <v/>
      </c>
      <c r="H245" s="55">
        <f t="shared" si="18"/>
        <v>1827</v>
      </c>
      <c r="I245" t="s">
        <v>632</v>
      </c>
      <c r="J245" t="s">
        <v>1301</v>
      </c>
      <c r="K245" s="52" t="str">
        <f t="shared" si="15"/>
        <v>Daughter</v>
      </c>
      <c r="L245" s="52">
        <f t="shared" si="16"/>
        <v>241</v>
      </c>
      <c r="M245" s="2" t="s">
        <v>35</v>
      </c>
      <c r="N245" s="2">
        <v>45</v>
      </c>
      <c r="O245" s="52" t="s">
        <v>1399</v>
      </c>
      <c r="P245" s="52" t="s">
        <v>1410</v>
      </c>
    </row>
    <row r="246" spans="1:16" x14ac:dyDescent="0.2">
      <c r="A246">
        <v>246</v>
      </c>
      <c r="B246" s="9" t="s">
        <v>1398</v>
      </c>
      <c r="C246" t="s">
        <v>123</v>
      </c>
      <c r="D246" t="s">
        <v>400</v>
      </c>
      <c r="F246">
        <v>12</v>
      </c>
      <c r="G246" s="55" t="str">
        <f t="shared" si="17"/>
        <v/>
      </c>
      <c r="H246" s="55">
        <f t="shared" si="18"/>
        <v>1829</v>
      </c>
      <c r="I246" t="s">
        <v>632</v>
      </c>
      <c r="J246" t="s">
        <v>1301</v>
      </c>
      <c r="K246" s="52" t="str">
        <f t="shared" si="15"/>
        <v>Daughter</v>
      </c>
      <c r="L246" s="52">
        <f t="shared" si="16"/>
        <v>241</v>
      </c>
      <c r="M246" s="2" t="s">
        <v>35</v>
      </c>
      <c r="N246" s="2">
        <v>45</v>
      </c>
      <c r="O246" s="52" t="s">
        <v>1399</v>
      </c>
      <c r="P246" s="52" t="s">
        <v>1410</v>
      </c>
    </row>
    <row r="247" spans="1:16" x14ac:dyDescent="0.2">
      <c r="A247">
        <v>247</v>
      </c>
      <c r="B247" s="9" t="s">
        <v>1398</v>
      </c>
      <c r="C247" t="s">
        <v>44</v>
      </c>
      <c r="D247" t="s">
        <v>409</v>
      </c>
      <c r="E247">
        <v>10</v>
      </c>
      <c r="G247" s="55">
        <f t="shared" si="17"/>
        <v>1831</v>
      </c>
      <c r="H247" s="55" t="str">
        <f t="shared" si="18"/>
        <v/>
      </c>
      <c r="I247" t="s">
        <v>632</v>
      </c>
      <c r="J247" t="s">
        <v>1301</v>
      </c>
      <c r="K247" s="52" t="str">
        <f t="shared" si="15"/>
        <v>Son</v>
      </c>
      <c r="L247" s="52">
        <f t="shared" si="16"/>
        <v>241</v>
      </c>
      <c r="M247" s="2" t="s">
        <v>35</v>
      </c>
      <c r="N247" s="2">
        <v>45</v>
      </c>
      <c r="O247" s="52" t="s">
        <v>1399</v>
      </c>
      <c r="P247" s="52" t="s">
        <v>1410</v>
      </c>
    </row>
    <row r="248" spans="1:16" x14ac:dyDescent="0.2">
      <c r="A248">
        <v>248</v>
      </c>
      <c r="B248" s="9" t="s">
        <v>1398</v>
      </c>
      <c r="C248" t="s">
        <v>50</v>
      </c>
      <c r="D248" t="s">
        <v>409</v>
      </c>
      <c r="E248">
        <v>8</v>
      </c>
      <c r="G248" s="55">
        <f t="shared" si="17"/>
        <v>1833</v>
      </c>
      <c r="H248" s="55" t="str">
        <f t="shared" si="18"/>
        <v/>
      </c>
      <c r="I248" t="s">
        <v>632</v>
      </c>
      <c r="J248" t="s">
        <v>1301</v>
      </c>
      <c r="K248" s="52" t="str">
        <f t="shared" si="15"/>
        <v>Son</v>
      </c>
      <c r="L248" s="52">
        <f t="shared" si="16"/>
        <v>241</v>
      </c>
      <c r="M248" s="2" t="s">
        <v>35</v>
      </c>
      <c r="N248" s="2">
        <v>45</v>
      </c>
      <c r="O248" s="52" t="s">
        <v>1399</v>
      </c>
      <c r="P248" s="52" t="s">
        <v>1410</v>
      </c>
    </row>
    <row r="249" spans="1:16" x14ac:dyDescent="0.2">
      <c r="A249">
        <v>249</v>
      </c>
      <c r="B249" s="9" t="s">
        <v>1398</v>
      </c>
      <c r="C249" t="s">
        <v>169</v>
      </c>
      <c r="D249" t="s">
        <v>400</v>
      </c>
      <c r="F249">
        <v>6</v>
      </c>
      <c r="G249" s="55" t="str">
        <f t="shared" si="17"/>
        <v/>
      </c>
      <c r="H249" s="55">
        <f t="shared" si="18"/>
        <v>1835</v>
      </c>
      <c r="I249" t="s">
        <v>632</v>
      </c>
      <c r="J249" t="s">
        <v>1301</v>
      </c>
      <c r="K249" s="52" t="str">
        <f t="shared" si="15"/>
        <v>Daughter</v>
      </c>
      <c r="L249" s="52">
        <f t="shared" si="16"/>
        <v>241</v>
      </c>
      <c r="M249" s="2" t="s">
        <v>35</v>
      </c>
      <c r="N249" s="2">
        <v>45</v>
      </c>
      <c r="O249" s="52" t="s">
        <v>1399</v>
      </c>
      <c r="P249" s="52" t="s">
        <v>1410</v>
      </c>
    </row>
    <row r="250" spans="1:16" x14ac:dyDescent="0.2">
      <c r="A250">
        <v>250</v>
      </c>
      <c r="B250" s="9" t="s">
        <v>1398</v>
      </c>
      <c r="C250" t="s">
        <v>60</v>
      </c>
      <c r="D250" t="s">
        <v>409</v>
      </c>
      <c r="E250">
        <v>4</v>
      </c>
      <c r="G250" s="55">
        <f t="shared" si="17"/>
        <v>1837</v>
      </c>
      <c r="H250" s="55" t="str">
        <f t="shared" si="18"/>
        <v/>
      </c>
      <c r="I250" t="s">
        <v>632</v>
      </c>
      <c r="J250" t="s">
        <v>1301</v>
      </c>
      <c r="K250" s="52" t="str">
        <f t="shared" si="15"/>
        <v>Son</v>
      </c>
      <c r="L250" s="52">
        <f t="shared" si="16"/>
        <v>241</v>
      </c>
      <c r="M250" s="2" t="s">
        <v>35</v>
      </c>
      <c r="N250" s="2">
        <v>45</v>
      </c>
      <c r="O250" s="52" t="s">
        <v>1399</v>
      </c>
      <c r="P250" s="52" t="s">
        <v>1410</v>
      </c>
    </row>
    <row r="251" spans="1:16" x14ac:dyDescent="0.2">
      <c r="A251">
        <v>251</v>
      </c>
      <c r="B251" s="9" t="s">
        <v>1398</v>
      </c>
      <c r="C251" s="9" t="s">
        <v>1401</v>
      </c>
      <c r="D251" t="s">
        <v>400</v>
      </c>
      <c r="F251">
        <f>1/12</f>
        <v>8.3333333333333329E-2</v>
      </c>
      <c r="G251" s="55" t="str">
        <f t="shared" si="17"/>
        <v/>
      </c>
      <c r="H251" s="55">
        <f t="shared" si="18"/>
        <v>1841</v>
      </c>
      <c r="I251" t="s">
        <v>632</v>
      </c>
      <c r="J251" t="s">
        <v>1301</v>
      </c>
      <c r="K251" s="52" t="str">
        <f t="shared" si="15"/>
        <v>Daughter</v>
      </c>
      <c r="L251" s="52">
        <f t="shared" si="16"/>
        <v>241</v>
      </c>
      <c r="M251" s="2" t="s">
        <v>35</v>
      </c>
      <c r="N251" s="2">
        <v>45</v>
      </c>
      <c r="O251" s="52" t="s">
        <v>1400</v>
      </c>
      <c r="P251" s="52" t="s">
        <v>1410</v>
      </c>
    </row>
    <row r="252" spans="1:16" x14ac:dyDescent="0.2">
      <c r="A252">
        <v>252</v>
      </c>
      <c r="B252" t="s">
        <v>80</v>
      </c>
      <c r="C252" t="s">
        <v>65</v>
      </c>
      <c r="D252" t="s">
        <v>9</v>
      </c>
      <c r="E252">
        <v>45</v>
      </c>
      <c r="G252" s="55">
        <f t="shared" si="17"/>
        <v>1796</v>
      </c>
      <c r="H252" s="55" t="str">
        <f t="shared" si="18"/>
        <v/>
      </c>
      <c r="I252" t="s">
        <v>632</v>
      </c>
      <c r="J252" t="s">
        <v>37</v>
      </c>
      <c r="K252" s="52" t="str">
        <f t="shared" si="15"/>
        <v>Head</v>
      </c>
      <c r="L252" s="52">
        <f t="shared" si="16"/>
        <v>252</v>
      </c>
      <c r="M252" s="2" t="s">
        <v>36</v>
      </c>
      <c r="N252" s="2">
        <v>46</v>
      </c>
      <c r="O252" s="52" t="s">
        <v>1651</v>
      </c>
      <c r="P252" s="52" t="s">
        <v>1410</v>
      </c>
    </row>
    <row r="253" spans="1:16" x14ac:dyDescent="0.2">
      <c r="A253">
        <v>253</v>
      </c>
      <c r="B253" t="s">
        <v>80</v>
      </c>
      <c r="C253" t="s">
        <v>1402</v>
      </c>
      <c r="D253" t="s">
        <v>397</v>
      </c>
      <c r="F253">
        <v>40</v>
      </c>
      <c r="G253" s="55" t="str">
        <f t="shared" si="17"/>
        <v/>
      </c>
      <c r="H253" s="55">
        <f t="shared" si="18"/>
        <v>1801</v>
      </c>
      <c r="I253" t="s">
        <v>632</v>
      </c>
      <c r="J253" t="s">
        <v>1301</v>
      </c>
      <c r="K253" s="52" t="str">
        <f t="shared" si="15"/>
        <v>Wife</v>
      </c>
      <c r="L253" s="52">
        <f t="shared" si="16"/>
        <v>252</v>
      </c>
      <c r="M253" s="2" t="s">
        <v>36</v>
      </c>
      <c r="N253" s="2">
        <v>46</v>
      </c>
      <c r="O253" s="52" t="s">
        <v>1651</v>
      </c>
      <c r="P253" s="52" t="s">
        <v>1410</v>
      </c>
    </row>
    <row r="254" spans="1:16" x14ac:dyDescent="0.2">
      <c r="A254">
        <v>254</v>
      </c>
      <c r="B254" t="s">
        <v>80</v>
      </c>
      <c r="C254" t="s">
        <v>71</v>
      </c>
      <c r="D254" t="s">
        <v>409</v>
      </c>
      <c r="E254">
        <v>15</v>
      </c>
      <c r="G254" s="55">
        <f t="shared" si="17"/>
        <v>1826</v>
      </c>
      <c r="H254" s="55" t="str">
        <f t="shared" si="18"/>
        <v/>
      </c>
      <c r="I254" t="s">
        <v>632</v>
      </c>
      <c r="J254" t="s">
        <v>1884</v>
      </c>
      <c r="K254" s="52" t="str">
        <f t="shared" si="15"/>
        <v>Son</v>
      </c>
      <c r="L254" s="52">
        <f t="shared" si="16"/>
        <v>252</v>
      </c>
      <c r="M254" s="2" t="s">
        <v>36</v>
      </c>
      <c r="N254" s="2">
        <v>46</v>
      </c>
      <c r="O254" s="52" t="s">
        <v>1651</v>
      </c>
      <c r="P254" s="52" t="s">
        <v>1410</v>
      </c>
    </row>
    <row r="255" spans="1:16" x14ac:dyDescent="0.2">
      <c r="A255">
        <v>255</v>
      </c>
      <c r="B255" t="s">
        <v>80</v>
      </c>
      <c r="C255" t="s">
        <v>50</v>
      </c>
      <c r="D255" t="s">
        <v>409</v>
      </c>
      <c r="E255">
        <v>13</v>
      </c>
      <c r="G255" s="55">
        <f t="shared" si="17"/>
        <v>1828</v>
      </c>
      <c r="H255" s="55" t="str">
        <f t="shared" si="18"/>
        <v/>
      </c>
      <c r="I255" t="s">
        <v>632</v>
      </c>
      <c r="J255" t="s">
        <v>1301</v>
      </c>
      <c r="K255" s="52" t="str">
        <f t="shared" si="15"/>
        <v>Son</v>
      </c>
      <c r="L255" s="52">
        <f t="shared" si="16"/>
        <v>252</v>
      </c>
      <c r="M255" s="2" t="s">
        <v>36</v>
      </c>
      <c r="N255" s="2">
        <v>46</v>
      </c>
      <c r="O255" s="52" t="s">
        <v>1651</v>
      </c>
      <c r="P255" s="52" t="s">
        <v>1410</v>
      </c>
    </row>
    <row r="256" spans="1:16" x14ac:dyDescent="0.2">
      <c r="A256">
        <v>256</v>
      </c>
      <c r="B256" t="s">
        <v>80</v>
      </c>
      <c r="C256" t="s">
        <v>57</v>
      </c>
      <c r="D256" t="s">
        <v>400</v>
      </c>
      <c r="F256">
        <v>10</v>
      </c>
      <c r="G256" s="55" t="str">
        <f t="shared" si="17"/>
        <v/>
      </c>
      <c r="H256" s="55">
        <f t="shared" si="18"/>
        <v>1831</v>
      </c>
      <c r="I256" t="s">
        <v>632</v>
      </c>
      <c r="J256" t="s">
        <v>1301</v>
      </c>
      <c r="K256" s="52" t="str">
        <f t="shared" si="15"/>
        <v>Daughter</v>
      </c>
      <c r="L256" s="52">
        <f t="shared" si="16"/>
        <v>252</v>
      </c>
      <c r="M256" s="2" t="s">
        <v>36</v>
      </c>
      <c r="N256" s="2">
        <v>46</v>
      </c>
      <c r="O256" s="52" t="s">
        <v>1651</v>
      </c>
      <c r="P256" s="52" t="s">
        <v>1410</v>
      </c>
    </row>
    <row r="257" spans="1:16" x14ac:dyDescent="0.2">
      <c r="A257">
        <v>257</v>
      </c>
      <c r="B257" t="s">
        <v>80</v>
      </c>
      <c r="C257" t="s">
        <v>46</v>
      </c>
      <c r="D257" t="s">
        <v>400</v>
      </c>
      <c r="F257">
        <v>6</v>
      </c>
      <c r="G257" s="55" t="str">
        <f t="shared" si="17"/>
        <v/>
      </c>
      <c r="H257" s="55">
        <f t="shared" si="18"/>
        <v>1835</v>
      </c>
      <c r="I257" t="s">
        <v>632</v>
      </c>
      <c r="J257" t="s">
        <v>1301</v>
      </c>
      <c r="K257" s="52" t="str">
        <f t="shared" si="15"/>
        <v>Daughter</v>
      </c>
      <c r="L257" s="52">
        <f t="shared" si="16"/>
        <v>252</v>
      </c>
      <c r="M257" s="2" t="s">
        <v>36</v>
      </c>
      <c r="N257" s="2">
        <v>46</v>
      </c>
      <c r="O257" s="52" t="s">
        <v>1651</v>
      </c>
      <c r="P257" s="52" t="s">
        <v>1410</v>
      </c>
    </row>
    <row r="258" spans="1:16" x14ac:dyDescent="0.2">
      <c r="A258">
        <v>258</v>
      </c>
      <c r="B258" t="s">
        <v>80</v>
      </c>
      <c r="C258" t="s">
        <v>169</v>
      </c>
      <c r="D258" t="s">
        <v>400</v>
      </c>
      <c r="F258">
        <v>6</v>
      </c>
      <c r="G258" s="55" t="str">
        <f t="shared" si="17"/>
        <v/>
      </c>
      <c r="H258" s="55">
        <f t="shared" si="18"/>
        <v>1835</v>
      </c>
      <c r="I258" t="s">
        <v>632</v>
      </c>
      <c r="J258" t="s">
        <v>1301</v>
      </c>
      <c r="K258" s="52" t="str">
        <f t="shared" ref="K258:K297" si="19">IF(ISBLANK(D258),"",D258)</f>
        <v>Daughter</v>
      </c>
      <c r="L258" s="52">
        <f t="shared" si="16"/>
        <v>252</v>
      </c>
      <c r="M258" s="2" t="s">
        <v>36</v>
      </c>
      <c r="N258" s="2">
        <v>46</v>
      </c>
      <c r="O258" s="52" t="s">
        <v>1651</v>
      </c>
      <c r="P258" s="52" t="s">
        <v>1410</v>
      </c>
    </row>
    <row r="259" spans="1:16" x14ac:dyDescent="0.2">
      <c r="A259">
        <v>259</v>
      </c>
      <c r="B259" t="s">
        <v>678</v>
      </c>
      <c r="C259" t="s">
        <v>55</v>
      </c>
      <c r="D259" s="9" t="s">
        <v>705</v>
      </c>
      <c r="E259">
        <v>20</v>
      </c>
      <c r="G259" s="55">
        <f t="shared" si="17"/>
        <v>1821</v>
      </c>
      <c r="H259" s="55" t="str">
        <f t="shared" si="18"/>
        <v/>
      </c>
      <c r="I259" t="s">
        <v>632</v>
      </c>
      <c r="J259" t="s">
        <v>37</v>
      </c>
      <c r="K259" s="52" t="str">
        <f t="shared" si="19"/>
        <v>Lodger</v>
      </c>
      <c r="L259" s="52">
        <f t="shared" si="16"/>
        <v>252</v>
      </c>
      <c r="M259" s="2" t="s">
        <v>36</v>
      </c>
      <c r="N259" s="2">
        <v>46</v>
      </c>
      <c r="O259" s="52" t="s">
        <v>1329</v>
      </c>
      <c r="P259" s="52" t="s">
        <v>1410</v>
      </c>
    </row>
    <row r="260" spans="1:16" x14ac:dyDescent="0.2">
      <c r="A260">
        <v>260</v>
      </c>
      <c r="B260" t="s">
        <v>81</v>
      </c>
      <c r="C260" t="s">
        <v>44</v>
      </c>
      <c r="D260" t="s">
        <v>9</v>
      </c>
      <c r="E260">
        <v>40</v>
      </c>
      <c r="G260" s="55">
        <f t="shared" si="17"/>
        <v>1801</v>
      </c>
      <c r="H260" s="55" t="str">
        <f t="shared" si="18"/>
        <v/>
      </c>
      <c r="I260" t="s">
        <v>632</v>
      </c>
      <c r="J260" t="s">
        <v>38</v>
      </c>
      <c r="K260" s="52" t="str">
        <f t="shared" si="19"/>
        <v>Head</v>
      </c>
      <c r="L260" s="52">
        <f t="shared" si="16"/>
        <v>260</v>
      </c>
      <c r="M260" s="2" t="s">
        <v>36</v>
      </c>
      <c r="N260" s="2">
        <v>47</v>
      </c>
      <c r="O260" s="52" t="s">
        <v>1651</v>
      </c>
      <c r="P260" s="52" t="s">
        <v>1410</v>
      </c>
    </row>
    <row r="261" spans="1:16" x14ac:dyDescent="0.2">
      <c r="A261">
        <v>261</v>
      </c>
      <c r="B261" t="s">
        <v>81</v>
      </c>
      <c r="C261" t="s">
        <v>57</v>
      </c>
      <c r="D261" t="s">
        <v>397</v>
      </c>
      <c r="F261">
        <v>35</v>
      </c>
      <c r="G261" s="55" t="str">
        <f t="shared" si="17"/>
        <v/>
      </c>
      <c r="H261" s="55">
        <f t="shared" si="18"/>
        <v>1806</v>
      </c>
      <c r="I261" t="s">
        <v>632</v>
      </c>
      <c r="J261" t="s">
        <v>1301</v>
      </c>
      <c r="K261" s="52" t="str">
        <f t="shared" si="19"/>
        <v>Wife</v>
      </c>
      <c r="L261" s="52">
        <f t="shared" si="16"/>
        <v>260</v>
      </c>
      <c r="M261" s="2" t="s">
        <v>36</v>
      </c>
      <c r="N261" s="2">
        <v>47</v>
      </c>
      <c r="O261" s="52" t="s">
        <v>1651</v>
      </c>
      <c r="P261" s="52" t="s">
        <v>1410</v>
      </c>
    </row>
    <row r="262" spans="1:16" x14ac:dyDescent="0.2">
      <c r="A262">
        <v>262</v>
      </c>
      <c r="B262" t="s">
        <v>81</v>
      </c>
      <c r="C262" t="s">
        <v>109</v>
      </c>
      <c r="D262" t="s">
        <v>400</v>
      </c>
      <c r="F262">
        <v>15</v>
      </c>
      <c r="G262" s="55" t="str">
        <f t="shared" si="17"/>
        <v/>
      </c>
      <c r="H262" s="55">
        <f t="shared" si="18"/>
        <v>1826</v>
      </c>
      <c r="I262" t="s">
        <v>632</v>
      </c>
      <c r="J262" t="s">
        <v>1301</v>
      </c>
      <c r="K262" s="52" t="str">
        <f t="shared" si="19"/>
        <v>Daughter</v>
      </c>
      <c r="L262" s="52">
        <f t="shared" si="16"/>
        <v>260</v>
      </c>
      <c r="M262" s="2" t="s">
        <v>36</v>
      </c>
      <c r="N262" s="2">
        <v>47</v>
      </c>
      <c r="O262" s="52" t="s">
        <v>2750</v>
      </c>
      <c r="P262" s="52" t="s">
        <v>1410</v>
      </c>
    </row>
    <row r="263" spans="1:16" x14ac:dyDescent="0.2">
      <c r="A263">
        <v>263</v>
      </c>
      <c r="B263" t="s">
        <v>81</v>
      </c>
      <c r="C263" t="s">
        <v>50</v>
      </c>
      <c r="D263" t="s">
        <v>409</v>
      </c>
      <c r="E263">
        <v>14</v>
      </c>
      <c r="G263" s="55">
        <f t="shared" si="17"/>
        <v>1827</v>
      </c>
      <c r="H263" s="55" t="str">
        <f t="shared" si="18"/>
        <v/>
      </c>
      <c r="I263" t="s">
        <v>632</v>
      </c>
      <c r="J263" t="s">
        <v>1301</v>
      </c>
      <c r="K263" s="52" t="str">
        <f t="shared" si="19"/>
        <v>Son</v>
      </c>
      <c r="L263" s="52">
        <f t="shared" si="16"/>
        <v>260</v>
      </c>
      <c r="M263" s="2" t="s">
        <v>36</v>
      </c>
      <c r="N263" s="2">
        <v>47</v>
      </c>
      <c r="O263" s="52" t="s">
        <v>1651</v>
      </c>
      <c r="P263" s="52" t="s">
        <v>1410</v>
      </c>
    </row>
    <row r="264" spans="1:16" x14ac:dyDescent="0.2">
      <c r="A264">
        <v>264</v>
      </c>
      <c r="B264" t="s">
        <v>81</v>
      </c>
      <c r="C264" t="s">
        <v>635</v>
      </c>
      <c r="D264" t="s">
        <v>400</v>
      </c>
      <c r="F264">
        <v>11</v>
      </c>
      <c r="G264" s="55" t="str">
        <f t="shared" si="17"/>
        <v/>
      </c>
      <c r="H264" s="55">
        <f t="shared" si="18"/>
        <v>1830</v>
      </c>
      <c r="I264" t="s">
        <v>632</v>
      </c>
      <c r="J264" t="s">
        <v>1301</v>
      </c>
      <c r="K264" s="52" t="str">
        <f t="shared" si="19"/>
        <v>Daughter</v>
      </c>
      <c r="L264" s="52">
        <f t="shared" ref="L264:L297" si="20">IF(K264="Head",A264,L263)</f>
        <v>260</v>
      </c>
      <c r="M264" s="2" t="s">
        <v>36</v>
      </c>
      <c r="N264" s="2">
        <v>47</v>
      </c>
      <c r="O264" s="52" t="s">
        <v>2750</v>
      </c>
      <c r="P264" s="52" t="s">
        <v>1410</v>
      </c>
    </row>
    <row r="265" spans="1:16" x14ac:dyDescent="0.2">
      <c r="A265">
        <v>265</v>
      </c>
      <c r="B265" t="s">
        <v>81</v>
      </c>
      <c r="C265" t="s">
        <v>113</v>
      </c>
      <c r="D265" t="s">
        <v>409</v>
      </c>
      <c r="E265">
        <v>8</v>
      </c>
      <c r="G265" s="55">
        <f t="shared" si="17"/>
        <v>1833</v>
      </c>
      <c r="H265" s="55" t="str">
        <f t="shared" si="18"/>
        <v/>
      </c>
      <c r="I265" t="s">
        <v>632</v>
      </c>
      <c r="J265" t="s">
        <v>1301</v>
      </c>
      <c r="K265" s="52" t="str">
        <f t="shared" si="19"/>
        <v>Son</v>
      </c>
      <c r="L265" s="52">
        <f t="shared" si="20"/>
        <v>260</v>
      </c>
      <c r="M265" s="2" t="s">
        <v>36</v>
      </c>
      <c r="N265" s="2">
        <v>47</v>
      </c>
      <c r="O265" s="52" t="s">
        <v>1651</v>
      </c>
      <c r="P265" s="52" t="s">
        <v>1410</v>
      </c>
    </row>
    <row r="266" spans="1:16" x14ac:dyDescent="0.2">
      <c r="A266">
        <v>266</v>
      </c>
      <c r="B266" t="s">
        <v>81</v>
      </c>
      <c r="C266" t="s">
        <v>44</v>
      </c>
      <c r="D266" t="s">
        <v>409</v>
      </c>
      <c r="E266">
        <v>6</v>
      </c>
      <c r="G266" s="55">
        <f t="shared" si="17"/>
        <v>1835</v>
      </c>
      <c r="H266" s="55" t="str">
        <f t="shared" si="18"/>
        <v/>
      </c>
      <c r="I266" t="s">
        <v>632</v>
      </c>
      <c r="J266" t="s">
        <v>1301</v>
      </c>
      <c r="K266" s="52" t="str">
        <f t="shared" si="19"/>
        <v>Son</v>
      </c>
      <c r="L266" s="52">
        <f t="shared" si="20"/>
        <v>260</v>
      </c>
      <c r="M266" s="2" t="s">
        <v>36</v>
      </c>
      <c r="N266" s="2">
        <v>47</v>
      </c>
      <c r="O266" s="52" t="s">
        <v>1651</v>
      </c>
      <c r="P266" s="52" t="s">
        <v>1410</v>
      </c>
    </row>
    <row r="267" spans="1:16" x14ac:dyDescent="0.2">
      <c r="A267">
        <v>267</v>
      </c>
      <c r="B267" t="s">
        <v>81</v>
      </c>
      <c r="C267" t="s">
        <v>192</v>
      </c>
      <c r="D267" t="s">
        <v>409</v>
      </c>
      <c r="E267">
        <v>4</v>
      </c>
      <c r="G267" s="55">
        <f t="shared" si="17"/>
        <v>1837</v>
      </c>
      <c r="H267" s="55" t="str">
        <f t="shared" si="18"/>
        <v/>
      </c>
      <c r="I267" t="s">
        <v>632</v>
      </c>
      <c r="J267" t="s">
        <v>1301</v>
      </c>
      <c r="K267" s="52" t="str">
        <f t="shared" si="19"/>
        <v>Son</v>
      </c>
      <c r="L267" s="52">
        <f t="shared" si="20"/>
        <v>260</v>
      </c>
      <c r="M267" s="2" t="s">
        <v>36</v>
      </c>
      <c r="N267" s="2">
        <v>47</v>
      </c>
      <c r="O267" s="52" t="s">
        <v>1651</v>
      </c>
      <c r="P267" s="52" t="s">
        <v>1410</v>
      </c>
    </row>
    <row r="268" spans="1:16" x14ac:dyDescent="0.2">
      <c r="A268">
        <v>268</v>
      </c>
      <c r="B268" t="s">
        <v>81</v>
      </c>
      <c r="C268" t="s">
        <v>60</v>
      </c>
      <c r="D268" t="s">
        <v>409</v>
      </c>
      <c r="E268">
        <v>1</v>
      </c>
      <c r="G268" s="55">
        <f t="shared" si="17"/>
        <v>1840</v>
      </c>
      <c r="H268" s="55" t="str">
        <f t="shared" si="18"/>
        <v/>
      </c>
      <c r="I268" t="s">
        <v>632</v>
      </c>
      <c r="J268" t="s">
        <v>1301</v>
      </c>
      <c r="K268" s="52" t="str">
        <f t="shared" si="19"/>
        <v>Son</v>
      </c>
      <c r="L268" s="52">
        <f t="shared" si="20"/>
        <v>260</v>
      </c>
      <c r="M268" s="2" t="s">
        <v>36</v>
      </c>
      <c r="N268" s="2">
        <v>47</v>
      </c>
      <c r="O268" s="52" t="s">
        <v>1651</v>
      </c>
      <c r="P268" s="52" t="s">
        <v>1410</v>
      </c>
    </row>
    <row r="269" spans="1:16" x14ac:dyDescent="0.2">
      <c r="A269">
        <v>269</v>
      </c>
      <c r="B269" t="s">
        <v>658</v>
      </c>
      <c r="C269" t="s">
        <v>644</v>
      </c>
      <c r="D269" s="9" t="s">
        <v>1309</v>
      </c>
      <c r="E269">
        <v>30</v>
      </c>
      <c r="G269" s="55">
        <f t="shared" si="17"/>
        <v>1811</v>
      </c>
      <c r="H269" s="55" t="str">
        <f t="shared" si="18"/>
        <v/>
      </c>
      <c r="I269" t="s">
        <v>632</v>
      </c>
      <c r="J269" t="s">
        <v>141</v>
      </c>
      <c r="K269" s="52" t="str">
        <f t="shared" si="19"/>
        <v>Blank</v>
      </c>
      <c r="L269" s="52">
        <f t="shared" si="20"/>
        <v>260</v>
      </c>
      <c r="M269" s="2" t="s">
        <v>36</v>
      </c>
      <c r="N269" s="2">
        <v>47</v>
      </c>
      <c r="O269" s="52" t="s">
        <v>1651</v>
      </c>
      <c r="P269" s="52" t="s">
        <v>1410</v>
      </c>
    </row>
    <row r="270" spans="1:16" x14ac:dyDescent="0.2">
      <c r="A270">
        <v>270</v>
      </c>
      <c r="B270" t="s">
        <v>679</v>
      </c>
      <c r="C270" t="s">
        <v>44</v>
      </c>
      <c r="D270" s="9" t="s">
        <v>1309</v>
      </c>
      <c r="E270">
        <v>35</v>
      </c>
      <c r="G270" s="55">
        <f t="shared" si="17"/>
        <v>1806</v>
      </c>
      <c r="H270" s="55" t="str">
        <f t="shared" si="18"/>
        <v/>
      </c>
      <c r="I270" t="s">
        <v>632</v>
      </c>
      <c r="J270" t="s">
        <v>1880</v>
      </c>
      <c r="K270" s="52" t="str">
        <f t="shared" si="19"/>
        <v>Blank</v>
      </c>
      <c r="L270" s="52">
        <f t="shared" si="20"/>
        <v>260</v>
      </c>
      <c r="M270" s="2" t="s">
        <v>36</v>
      </c>
      <c r="N270" s="2">
        <v>47</v>
      </c>
      <c r="O270" s="52" t="s">
        <v>1651</v>
      </c>
      <c r="P270" s="52" t="s">
        <v>1410</v>
      </c>
    </row>
    <row r="271" spans="1:16" x14ac:dyDescent="0.2">
      <c r="A271">
        <v>271</v>
      </c>
      <c r="B271" t="s">
        <v>170</v>
      </c>
      <c r="C271" t="s">
        <v>44</v>
      </c>
      <c r="D271" s="9" t="s">
        <v>1309</v>
      </c>
      <c r="E271">
        <v>20</v>
      </c>
      <c r="G271" s="55">
        <f t="shared" si="17"/>
        <v>1821</v>
      </c>
      <c r="H271" s="55" t="str">
        <f t="shared" si="18"/>
        <v/>
      </c>
      <c r="I271" t="s">
        <v>632</v>
      </c>
      <c r="J271" t="s">
        <v>1880</v>
      </c>
      <c r="K271" s="52" t="str">
        <f t="shared" si="19"/>
        <v>Blank</v>
      </c>
      <c r="L271" s="52">
        <f t="shared" si="20"/>
        <v>260</v>
      </c>
      <c r="M271" s="2" t="s">
        <v>36</v>
      </c>
      <c r="N271" s="2">
        <v>47</v>
      </c>
      <c r="O271" s="52" t="s">
        <v>1651</v>
      </c>
      <c r="P271" s="52" t="s">
        <v>1410</v>
      </c>
    </row>
    <row r="272" spans="1:16" x14ac:dyDescent="0.2">
      <c r="A272">
        <v>272</v>
      </c>
      <c r="B272" t="s">
        <v>680</v>
      </c>
      <c r="C272" t="s">
        <v>192</v>
      </c>
      <c r="D272" s="9" t="s">
        <v>1309</v>
      </c>
      <c r="E272">
        <v>15</v>
      </c>
      <c r="G272" s="55">
        <f t="shared" ref="G272:G297" si="21">IF(ISBLANK(E272),"",INT(1841.42-E272))</f>
        <v>1826</v>
      </c>
      <c r="H272" s="55" t="str">
        <f t="shared" ref="H272:H297" si="22">IF(ISBLANK(F272),"",IF(ISBLANK(E272),INT(1841.42-F272),"Error"))</f>
        <v/>
      </c>
      <c r="I272" t="s">
        <v>632</v>
      </c>
      <c r="J272" t="s">
        <v>1885</v>
      </c>
      <c r="K272" s="52" t="str">
        <f t="shared" si="19"/>
        <v>Blank</v>
      </c>
      <c r="L272" s="52">
        <f t="shared" si="20"/>
        <v>260</v>
      </c>
      <c r="M272" s="2" t="s">
        <v>36</v>
      </c>
      <c r="N272" s="2">
        <v>47</v>
      </c>
      <c r="O272" s="52" t="s">
        <v>1651</v>
      </c>
      <c r="P272" s="52" t="s">
        <v>1410</v>
      </c>
    </row>
    <row r="273" spans="1:16" x14ac:dyDescent="0.2">
      <c r="A273">
        <v>273</v>
      </c>
      <c r="B273" t="s">
        <v>53</v>
      </c>
      <c r="C273" t="s">
        <v>50</v>
      </c>
      <c r="D273" t="s">
        <v>9</v>
      </c>
      <c r="E273">
        <v>50</v>
      </c>
      <c r="G273" s="55">
        <f t="shared" si="21"/>
        <v>1791</v>
      </c>
      <c r="H273" s="55" t="str">
        <f t="shared" si="22"/>
        <v/>
      </c>
      <c r="I273" t="s">
        <v>632</v>
      </c>
      <c r="J273" t="s">
        <v>15</v>
      </c>
      <c r="K273" s="52" t="str">
        <f t="shared" si="19"/>
        <v>Head</v>
      </c>
      <c r="L273" s="52">
        <f t="shared" si="20"/>
        <v>273</v>
      </c>
      <c r="M273" s="2" t="s">
        <v>36</v>
      </c>
      <c r="N273" s="2">
        <v>48</v>
      </c>
      <c r="O273" s="52" t="s">
        <v>1651</v>
      </c>
      <c r="P273" s="52" t="s">
        <v>1410</v>
      </c>
    </row>
    <row r="274" spans="1:16" x14ac:dyDescent="0.2">
      <c r="A274">
        <v>274</v>
      </c>
      <c r="B274" t="s">
        <v>53</v>
      </c>
      <c r="C274" t="s">
        <v>200</v>
      </c>
      <c r="D274" t="s">
        <v>397</v>
      </c>
      <c r="F274">
        <v>50</v>
      </c>
      <c r="G274" s="55" t="str">
        <f t="shared" si="21"/>
        <v/>
      </c>
      <c r="H274" s="55">
        <f t="shared" si="22"/>
        <v>1791</v>
      </c>
      <c r="I274" t="s">
        <v>632</v>
      </c>
      <c r="J274" t="s">
        <v>1301</v>
      </c>
      <c r="K274" s="52" t="str">
        <f t="shared" si="19"/>
        <v>Wife</v>
      </c>
      <c r="L274" s="52">
        <f t="shared" si="20"/>
        <v>273</v>
      </c>
      <c r="M274" s="2" t="s">
        <v>36</v>
      </c>
      <c r="N274" s="2">
        <v>48</v>
      </c>
      <c r="O274" s="52" t="s">
        <v>1651</v>
      </c>
      <c r="P274" s="52" t="s">
        <v>1410</v>
      </c>
    </row>
    <row r="275" spans="1:16" x14ac:dyDescent="0.2">
      <c r="A275">
        <v>275</v>
      </c>
      <c r="B275" t="s">
        <v>216</v>
      </c>
      <c r="C275" t="s">
        <v>44</v>
      </c>
      <c r="D275" s="9" t="s">
        <v>705</v>
      </c>
      <c r="E275">
        <v>20</v>
      </c>
      <c r="G275" s="55">
        <f t="shared" si="21"/>
        <v>1821</v>
      </c>
      <c r="H275" s="55" t="str">
        <f t="shared" si="22"/>
        <v/>
      </c>
      <c r="I275" t="s">
        <v>632</v>
      </c>
      <c r="J275" t="s">
        <v>1927</v>
      </c>
      <c r="K275" s="52" t="str">
        <f t="shared" si="19"/>
        <v>Lodger</v>
      </c>
      <c r="L275" s="52">
        <f t="shared" si="20"/>
        <v>273</v>
      </c>
      <c r="M275" s="2" t="s">
        <v>36</v>
      </c>
      <c r="N275" s="2">
        <v>48</v>
      </c>
      <c r="O275" s="52" t="s">
        <v>1651</v>
      </c>
      <c r="P275" s="52" t="s">
        <v>1410</v>
      </c>
    </row>
    <row r="276" spans="1:16" x14ac:dyDescent="0.2">
      <c r="A276">
        <v>276</v>
      </c>
      <c r="B276" t="s">
        <v>68</v>
      </c>
      <c r="C276" t="s">
        <v>57</v>
      </c>
      <c r="D276" t="s">
        <v>422</v>
      </c>
      <c r="F276">
        <v>14</v>
      </c>
      <c r="G276" s="55" t="str">
        <f t="shared" si="21"/>
        <v/>
      </c>
      <c r="H276" s="55">
        <f t="shared" si="22"/>
        <v>1827</v>
      </c>
      <c r="I276" t="s">
        <v>632</v>
      </c>
      <c r="J276" t="s">
        <v>1369</v>
      </c>
      <c r="K276" s="52" t="str">
        <f t="shared" si="19"/>
        <v>Servant</v>
      </c>
      <c r="L276" s="52">
        <f t="shared" si="20"/>
        <v>273</v>
      </c>
      <c r="M276" s="2" t="s">
        <v>36</v>
      </c>
      <c r="N276" s="2">
        <v>48</v>
      </c>
      <c r="O276" s="52" t="s">
        <v>1651</v>
      </c>
      <c r="P276" s="52" t="s">
        <v>1410</v>
      </c>
    </row>
    <row r="277" spans="1:16" x14ac:dyDescent="0.2">
      <c r="A277">
        <v>277</v>
      </c>
      <c r="B277" t="s">
        <v>82</v>
      </c>
      <c r="C277" t="s">
        <v>44</v>
      </c>
      <c r="D277" t="s">
        <v>9</v>
      </c>
      <c r="E277">
        <v>65</v>
      </c>
      <c r="G277" s="55">
        <f t="shared" si="21"/>
        <v>1776</v>
      </c>
      <c r="H277" s="55" t="str">
        <f t="shared" si="22"/>
        <v/>
      </c>
      <c r="I277" t="s">
        <v>632</v>
      </c>
      <c r="J277" t="s">
        <v>18</v>
      </c>
      <c r="K277" s="52" t="str">
        <f t="shared" si="19"/>
        <v>Head</v>
      </c>
      <c r="L277" s="52">
        <f t="shared" si="20"/>
        <v>277</v>
      </c>
      <c r="M277" s="2" t="s">
        <v>39</v>
      </c>
      <c r="N277" s="2">
        <v>49</v>
      </c>
      <c r="O277" s="52" t="s">
        <v>1651</v>
      </c>
      <c r="P277" s="52" t="s">
        <v>1410</v>
      </c>
    </row>
    <row r="278" spans="1:16" x14ac:dyDescent="0.2">
      <c r="A278">
        <v>278</v>
      </c>
      <c r="B278" t="s">
        <v>82</v>
      </c>
      <c r="C278" t="s">
        <v>123</v>
      </c>
      <c r="D278" t="s">
        <v>397</v>
      </c>
      <c r="F278">
        <v>65</v>
      </c>
      <c r="G278" s="55" t="str">
        <f t="shared" si="21"/>
        <v/>
      </c>
      <c r="H278" s="55">
        <f t="shared" si="22"/>
        <v>1776</v>
      </c>
      <c r="I278" t="s">
        <v>632</v>
      </c>
      <c r="J278" t="s">
        <v>1301</v>
      </c>
      <c r="K278" s="52" t="str">
        <f t="shared" si="19"/>
        <v>Wife</v>
      </c>
      <c r="L278" s="52">
        <f t="shared" si="20"/>
        <v>277</v>
      </c>
      <c r="M278" s="2" t="s">
        <v>39</v>
      </c>
      <c r="N278" s="2">
        <v>49</v>
      </c>
      <c r="O278" s="52" t="s">
        <v>1651</v>
      </c>
      <c r="P278" s="52" t="s">
        <v>1410</v>
      </c>
    </row>
    <row r="279" spans="1:16" x14ac:dyDescent="0.2">
      <c r="A279">
        <v>279</v>
      </c>
      <c r="B279" t="s">
        <v>82</v>
      </c>
      <c r="C279" t="s">
        <v>44</v>
      </c>
      <c r="D279" t="s">
        <v>409</v>
      </c>
      <c r="E279">
        <v>30</v>
      </c>
      <c r="G279" s="55">
        <f t="shared" si="21"/>
        <v>1811</v>
      </c>
      <c r="H279" s="55" t="str">
        <f t="shared" si="22"/>
        <v/>
      </c>
      <c r="I279" t="s">
        <v>632</v>
      </c>
      <c r="J279" t="s">
        <v>1301</v>
      </c>
      <c r="K279" s="52" t="str">
        <f t="shared" si="19"/>
        <v>Son</v>
      </c>
      <c r="L279" s="52">
        <f t="shared" si="20"/>
        <v>277</v>
      </c>
      <c r="M279" s="2" t="s">
        <v>39</v>
      </c>
      <c r="N279" s="2">
        <v>49</v>
      </c>
      <c r="O279" s="52" t="s">
        <v>1651</v>
      </c>
      <c r="P279" s="52" t="s">
        <v>1410</v>
      </c>
    </row>
    <row r="280" spans="1:16" x14ac:dyDescent="0.2">
      <c r="A280">
        <v>280</v>
      </c>
      <c r="B280" s="9" t="s">
        <v>1409</v>
      </c>
      <c r="C280" t="s">
        <v>200</v>
      </c>
      <c r="D280" t="s">
        <v>422</v>
      </c>
      <c r="F280">
        <v>30</v>
      </c>
      <c r="G280" s="55" t="str">
        <f t="shared" si="21"/>
        <v/>
      </c>
      <c r="H280" s="55">
        <f t="shared" si="22"/>
        <v>1811</v>
      </c>
      <c r="I280" t="s">
        <v>632</v>
      </c>
      <c r="J280" t="s">
        <v>1369</v>
      </c>
      <c r="K280" s="52" t="str">
        <f t="shared" si="19"/>
        <v>Servant</v>
      </c>
      <c r="L280" s="52">
        <f t="shared" si="20"/>
        <v>277</v>
      </c>
      <c r="M280" s="2" t="s">
        <v>39</v>
      </c>
      <c r="N280" s="2">
        <v>49</v>
      </c>
      <c r="O280" s="52" t="s">
        <v>1651</v>
      </c>
      <c r="P280" s="52" t="s">
        <v>1410</v>
      </c>
    </row>
    <row r="281" spans="1:16" x14ac:dyDescent="0.2">
      <c r="A281">
        <v>281</v>
      </c>
      <c r="B281" t="s">
        <v>681</v>
      </c>
      <c r="C281" t="s">
        <v>475</v>
      </c>
      <c r="D281" t="s">
        <v>422</v>
      </c>
      <c r="F281">
        <v>20</v>
      </c>
      <c r="G281" s="55" t="str">
        <f t="shared" si="21"/>
        <v/>
      </c>
      <c r="H281" s="55">
        <f t="shared" si="22"/>
        <v>1821</v>
      </c>
      <c r="I281" t="s">
        <v>632</v>
      </c>
      <c r="J281" t="s">
        <v>1369</v>
      </c>
      <c r="K281" s="52" t="str">
        <f t="shared" si="19"/>
        <v>Servant</v>
      </c>
      <c r="L281" s="52">
        <f t="shared" si="20"/>
        <v>277</v>
      </c>
      <c r="M281" s="2" t="s">
        <v>39</v>
      </c>
      <c r="N281" s="2">
        <v>49</v>
      </c>
      <c r="O281" s="52" t="s">
        <v>1651</v>
      </c>
      <c r="P281" s="52" t="s">
        <v>1410</v>
      </c>
    </row>
    <row r="282" spans="1:16" x14ac:dyDescent="0.2">
      <c r="A282">
        <v>282</v>
      </c>
      <c r="B282" s="9" t="s">
        <v>1408</v>
      </c>
      <c r="C282" t="s">
        <v>682</v>
      </c>
      <c r="D282" t="s">
        <v>422</v>
      </c>
      <c r="E282">
        <v>20</v>
      </c>
      <c r="G282" s="55">
        <f t="shared" si="21"/>
        <v>1821</v>
      </c>
      <c r="H282" s="55" t="str">
        <f t="shared" si="22"/>
        <v/>
      </c>
      <c r="I282" t="s">
        <v>632</v>
      </c>
      <c r="J282" t="s">
        <v>1338</v>
      </c>
      <c r="K282" s="52" t="str">
        <f t="shared" si="19"/>
        <v>Servant</v>
      </c>
      <c r="L282" s="52">
        <f t="shared" si="20"/>
        <v>277</v>
      </c>
      <c r="M282" s="2" t="s">
        <v>39</v>
      </c>
      <c r="N282" s="2">
        <v>49</v>
      </c>
      <c r="O282" s="52" t="s">
        <v>1407</v>
      </c>
      <c r="P282" s="52" t="s">
        <v>1410</v>
      </c>
    </row>
    <row r="283" spans="1:16" x14ac:dyDescent="0.2">
      <c r="A283">
        <v>283</v>
      </c>
      <c r="B283" s="9" t="s">
        <v>1406</v>
      </c>
      <c r="C283" t="s">
        <v>44</v>
      </c>
      <c r="D283" t="s">
        <v>422</v>
      </c>
      <c r="E283">
        <v>20</v>
      </c>
      <c r="G283" s="55">
        <f t="shared" si="21"/>
        <v>1821</v>
      </c>
      <c r="H283" s="55" t="str">
        <f t="shared" si="22"/>
        <v/>
      </c>
      <c r="I283" t="s">
        <v>632</v>
      </c>
      <c r="J283" t="s">
        <v>1338</v>
      </c>
      <c r="K283" s="52" t="str">
        <f t="shared" si="19"/>
        <v>Servant</v>
      </c>
      <c r="L283" s="52">
        <f t="shared" si="20"/>
        <v>277</v>
      </c>
      <c r="M283" s="2" t="s">
        <v>39</v>
      </c>
      <c r="N283" s="2">
        <v>49</v>
      </c>
      <c r="O283" s="52" t="s">
        <v>1651</v>
      </c>
      <c r="P283" s="52" t="s">
        <v>1410</v>
      </c>
    </row>
    <row r="284" spans="1:16" x14ac:dyDescent="0.2">
      <c r="A284">
        <v>284</v>
      </c>
      <c r="B284" t="s">
        <v>683</v>
      </c>
      <c r="C284" t="s">
        <v>60</v>
      </c>
      <c r="D284" t="s">
        <v>422</v>
      </c>
      <c r="E284">
        <v>13</v>
      </c>
      <c r="G284" s="55">
        <f t="shared" si="21"/>
        <v>1828</v>
      </c>
      <c r="H284" s="55" t="str">
        <f t="shared" si="22"/>
        <v/>
      </c>
      <c r="I284" t="s">
        <v>632</v>
      </c>
      <c r="J284" t="s">
        <v>1338</v>
      </c>
      <c r="K284" s="52" t="str">
        <f t="shared" si="19"/>
        <v>Servant</v>
      </c>
      <c r="L284" s="52">
        <f t="shared" si="20"/>
        <v>277</v>
      </c>
      <c r="M284" s="2" t="s">
        <v>39</v>
      </c>
      <c r="N284" s="2">
        <v>49</v>
      </c>
      <c r="O284" s="52" t="s">
        <v>1651</v>
      </c>
      <c r="P284" s="52" t="s">
        <v>1410</v>
      </c>
    </row>
    <row r="285" spans="1:16" x14ac:dyDescent="0.2">
      <c r="A285">
        <v>285</v>
      </c>
      <c r="B285" t="s">
        <v>684</v>
      </c>
      <c r="C285" t="s">
        <v>50</v>
      </c>
      <c r="D285" t="s">
        <v>422</v>
      </c>
      <c r="E285">
        <v>15</v>
      </c>
      <c r="G285" s="55">
        <f t="shared" si="21"/>
        <v>1826</v>
      </c>
      <c r="H285" s="55" t="str">
        <f t="shared" si="22"/>
        <v/>
      </c>
      <c r="I285" t="s">
        <v>632</v>
      </c>
      <c r="J285" t="s">
        <v>1338</v>
      </c>
      <c r="K285" s="52" t="str">
        <f t="shared" si="19"/>
        <v>Servant</v>
      </c>
      <c r="L285" s="52">
        <f t="shared" si="20"/>
        <v>277</v>
      </c>
      <c r="M285" s="2" t="s">
        <v>39</v>
      </c>
      <c r="N285" s="2">
        <v>49</v>
      </c>
      <c r="O285" s="52" t="s">
        <v>1403</v>
      </c>
      <c r="P285" s="52" t="s">
        <v>1410</v>
      </c>
    </row>
    <row r="286" spans="1:16" x14ac:dyDescent="0.2">
      <c r="A286">
        <v>286</v>
      </c>
      <c r="B286" t="s">
        <v>685</v>
      </c>
      <c r="C286" t="s">
        <v>57</v>
      </c>
      <c r="D286" t="s">
        <v>422</v>
      </c>
      <c r="F286">
        <v>15</v>
      </c>
      <c r="G286" s="55" t="str">
        <f t="shared" si="21"/>
        <v/>
      </c>
      <c r="H286" s="55">
        <f t="shared" si="22"/>
        <v>1826</v>
      </c>
      <c r="I286" t="s">
        <v>632</v>
      </c>
      <c r="J286" t="s">
        <v>1369</v>
      </c>
      <c r="K286" s="52" t="str">
        <f t="shared" si="19"/>
        <v>Servant</v>
      </c>
      <c r="L286" s="52">
        <f t="shared" si="20"/>
        <v>277</v>
      </c>
      <c r="M286" s="2" t="s">
        <v>39</v>
      </c>
      <c r="N286" s="2">
        <v>49</v>
      </c>
      <c r="O286" s="52" t="s">
        <v>1651</v>
      </c>
      <c r="P286" s="52" t="s">
        <v>1410</v>
      </c>
    </row>
    <row r="287" spans="1:16" x14ac:dyDescent="0.2">
      <c r="A287">
        <v>287</v>
      </c>
      <c r="B287" t="s">
        <v>83</v>
      </c>
      <c r="C287" t="s">
        <v>50</v>
      </c>
      <c r="D287" t="s">
        <v>9</v>
      </c>
      <c r="E287">
        <v>60</v>
      </c>
      <c r="G287" s="55">
        <f t="shared" si="21"/>
        <v>1781</v>
      </c>
      <c r="H287" s="55" t="str">
        <f t="shared" si="22"/>
        <v/>
      </c>
      <c r="I287" t="s">
        <v>632</v>
      </c>
      <c r="J287" t="s">
        <v>12</v>
      </c>
      <c r="K287" s="52" t="str">
        <f t="shared" si="19"/>
        <v>Head</v>
      </c>
      <c r="L287" s="52">
        <f t="shared" si="20"/>
        <v>287</v>
      </c>
      <c r="M287" s="2" t="s">
        <v>39</v>
      </c>
      <c r="N287" s="2">
        <v>50</v>
      </c>
      <c r="O287" s="52" t="s">
        <v>1651</v>
      </c>
      <c r="P287" s="52" t="s">
        <v>1410</v>
      </c>
    </row>
    <row r="288" spans="1:16" x14ac:dyDescent="0.2">
      <c r="A288">
        <v>288</v>
      </c>
      <c r="B288" t="s">
        <v>83</v>
      </c>
      <c r="C288" t="s">
        <v>123</v>
      </c>
      <c r="D288" t="s">
        <v>397</v>
      </c>
      <c r="F288">
        <v>50</v>
      </c>
      <c r="G288" s="55" t="str">
        <f t="shared" si="21"/>
        <v/>
      </c>
      <c r="H288" s="55">
        <f t="shared" si="22"/>
        <v>1791</v>
      </c>
      <c r="I288" t="s">
        <v>632</v>
      </c>
      <c r="J288" t="s">
        <v>1301</v>
      </c>
      <c r="K288" s="52" t="str">
        <f t="shared" si="19"/>
        <v>Wife</v>
      </c>
      <c r="L288" s="52">
        <f t="shared" si="20"/>
        <v>287</v>
      </c>
      <c r="M288" s="2" t="s">
        <v>39</v>
      </c>
      <c r="N288" s="2">
        <v>50</v>
      </c>
      <c r="O288" s="52" t="s">
        <v>1651</v>
      </c>
      <c r="P288" s="52" t="s">
        <v>1410</v>
      </c>
    </row>
    <row r="289" spans="1:16" x14ac:dyDescent="0.2">
      <c r="A289">
        <v>289</v>
      </c>
      <c r="B289" t="s">
        <v>83</v>
      </c>
      <c r="C289" t="s">
        <v>46</v>
      </c>
      <c r="D289" t="s">
        <v>400</v>
      </c>
      <c r="F289">
        <v>20</v>
      </c>
      <c r="G289" s="55" t="str">
        <f t="shared" si="21"/>
        <v/>
      </c>
      <c r="H289" s="55">
        <f t="shared" si="22"/>
        <v>1821</v>
      </c>
      <c r="I289" t="s">
        <v>632</v>
      </c>
      <c r="J289" t="s">
        <v>1301</v>
      </c>
      <c r="K289" s="52" t="str">
        <f t="shared" si="19"/>
        <v>Daughter</v>
      </c>
      <c r="L289" s="52">
        <f t="shared" si="20"/>
        <v>287</v>
      </c>
      <c r="M289" s="2" t="s">
        <v>39</v>
      </c>
      <c r="N289" s="2">
        <v>50</v>
      </c>
      <c r="O289" s="52" t="s">
        <v>1651</v>
      </c>
      <c r="P289" s="52" t="s">
        <v>1410</v>
      </c>
    </row>
    <row r="290" spans="1:16" x14ac:dyDescent="0.2">
      <c r="A290">
        <v>290</v>
      </c>
      <c r="B290" t="s">
        <v>83</v>
      </c>
      <c r="C290" t="s">
        <v>44</v>
      </c>
      <c r="D290" t="s">
        <v>409</v>
      </c>
      <c r="E290">
        <v>14</v>
      </c>
      <c r="G290" s="55">
        <f t="shared" si="21"/>
        <v>1827</v>
      </c>
      <c r="H290" s="55" t="str">
        <f t="shared" si="22"/>
        <v/>
      </c>
      <c r="I290" t="s">
        <v>632</v>
      </c>
      <c r="J290" t="s">
        <v>1301</v>
      </c>
      <c r="K290" s="52" t="str">
        <f t="shared" si="19"/>
        <v>Son</v>
      </c>
      <c r="L290" s="52">
        <f t="shared" si="20"/>
        <v>287</v>
      </c>
      <c r="M290" s="2" t="s">
        <v>39</v>
      </c>
      <c r="N290" s="2">
        <v>50</v>
      </c>
      <c r="O290" s="52" t="s">
        <v>1651</v>
      </c>
      <c r="P290" s="52" t="s">
        <v>1410</v>
      </c>
    </row>
    <row r="291" spans="1:16" x14ac:dyDescent="0.2">
      <c r="A291">
        <v>291</v>
      </c>
      <c r="B291" t="s">
        <v>86</v>
      </c>
      <c r="C291" t="s">
        <v>1405</v>
      </c>
      <c r="D291" t="s">
        <v>9</v>
      </c>
      <c r="F291">
        <v>50</v>
      </c>
      <c r="G291" s="55" t="str">
        <f t="shared" si="21"/>
        <v/>
      </c>
      <c r="H291" s="55">
        <f t="shared" si="22"/>
        <v>1791</v>
      </c>
      <c r="I291" t="s">
        <v>688</v>
      </c>
      <c r="J291" t="s">
        <v>1301</v>
      </c>
      <c r="K291" s="52" t="str">
        <f t="shared" si="19"/>
        <v>Head</v>
      </c>
      <c r="L291" s="52">
        <f t="shared" si="20"/>
        <v>291</v>
      </c>
      <c r="M291" s="2" t="s">
        <v>39</v>
      </c>
      <c r="N291" s="2">
        <v>51</v>
      </c>
      <c r="O291" s="52" t="s">
        <v>1651</v>
      </c>
      <c r="P291" s="52" t="s">
        <v>1410</v>
      </c>
    </row>
    <row r="292" spans="1:16" x14ac:dyDescent="0.2">
      <c r="A292">
        <v>292</v>
      </c>
      <c r="B292" t="s">
        <v>86</v>
      </c>
      <c r="C292" t="s">
        <v>44</v>
      </c>
      <c r="D292" t="s">
        <v>409</v>
      </c>
      <c r="E292">
        <v>20</v>
      </c>
      <c r="G292" s="55">
        <f t="shared" si="21"/>
        <v>1821</v>
      </c>
      <c r="H292" s="55" t="str">
        <f t="shared" si="22"/>
        <v/>
      </c>
      <c r="I292" t="s">
        <v>632</v>
      </c>
      <c r="J292" t="s">
        <v>12</v>
      </c>
      <c r="K292" s="52" t="str">
        <f t="shared" si="19"/>
        <v>Son</v>
      </c>
      <c r="L292" s="52">
        <f t="shared" si="20"/>
        <v>291</v>
      </c>
      <c r="M292" s="2" t="s">
        <v>39</v>
      </c>
      <c r="N292" s="2">
        <v>51</v>
      </c>
      <c r="O292" s="52" t="s">
        <v>1651</v>
      </c>
      <c r="P292" s="52" t="s">
        <v>1410</v>
      </c>
    </row>
    <row r="293" spans="1:16" x14ac:dyDescent="0.2">
      <c r="A293">
        <v>293</v>
      </c>
      <c r="B293" t="s">
        <v>84</v>
      </c>
      <c r="C293" t="s">
        <v>46</v>
      </c>
      <c r="D293" t="s">
        <v>9</v>
      </c>
      <c r="F293">
        <v>55</v>
      </c>
      <c r="G293" s="55" t="str">
        <f t="shared" si="21"/>
        <v/>
      </c>
      <c r="H293" s="55">
        <f t="shared" si="22"/>
        <v>1786</v>
      </c>
      <c r="I293" t="s">
        <v>632</v>
      </c>
      <c r="J293" t="s">
        <v>1301</v>
      </c>
      <c r="K293" s="52" t="str">
        <f t="shared" si="19"/>
        <v>Head</v>
      </c>
      <c r="L293" s="52">
        <f t="shared" si="20"/>
        <v>293</v>
      </c>
      <c r="M293" s="2" t="s">
        <v>39</v>
      </c>
      <c r="N293" s="2">
        <v>52</v>
      </c>
      <c r="O293" s="52" t="s">
        <v>1651</v>
      </c>
      <c r="P293" s="52" t="s">
        <v>1410</v>
      </c>
    </row>
    <row r="294" spans="1:16" x14ac:dyDescent="0.2">
      <c r="A294">
        <v>294</v>
      </c>
      <c r="B294" t="s">
        <v>84</v>
      </c>
      <c r="C294" t="s">
        <v>686</v>
      </c>
      <c r="D294" t="s">
        <v>400</v>
      </c>
      <c r="F294">
        <v>12</v>
      </c>
      <c r="G294" s="55" t="str">
        <f t="shared" si="21"/>
        <v/>
      </c>
      <c r="H294" s="55">
        <f t="shared" si="22"/>
        <v>1829</v>
      </c>
      <c r="I294" t="s">
        <v>632</v>
      </c>
      <c r="J294" t="s">
        <v>1301</v>
      </c>
      <c r="K294" s="52" t="str">
        <f t="shared" si="19"/>
        <v>Daughter</v>
      </c>
      <c r="L294" s="52">
        <f t="shared" si="20"/>
        <v>293</v>
      </c>
      <c r="M294" s="2" t="s">
        <v>39</v>
      </c>
      <c r="N294" s="2">
        <v>52</v>
      </c>
      <c r="O294" s="52" t="s">
        <v>1651</v>
      </c>
      <c r="P294" s="52" t="s">
        <v>1410</v>
      </c>
    </row>
    <row r="295" spans="1:16" x14ac:dyDescent="0.2">
      <c r="A295">
        <v>295</v>
      </c>
      <c r="B295" t="s">
        <v>687</v>
      </c>
      <c r="C295" t="s">
        <v>109</v>
      </c>
      <c r="D295" s="9" t="s">
        <v>1309</v>
      </c>
      <c r="F295">
        <v>70</v>
      </c>
      <c r="G295" s="55" t="str">
        <f t="shared" si="21"/>
        <v/>
      </c>
      <c r="H295" s="55">
        <f t="shared" si="22"/>
        <v>1771</v>
      </c>
      <c r="I295" t="s">
        <v>632</v>
      </c>
      <c r="J295" t="s">
        <v>1301</v>
      </c>
      <c r="K295" s="52" t="str">
        <f t="shared" si="19"/>
        <v>Blank</v>
      </c>
      <c r="L295" s="52">
        <f t="shared" si="20"/>
        <v>293</v>
      </c>
      <c r="M295" s="2" t="s">
        <v>39</v>
      </c>
      <c r="N295" s="2">
        <v>52</v>
      </c>
      <c r="O295" s="52" t="s">
        <v>1651</v>
      </c>
      <c r="P295" s="52" t="s">
        <v>1410</v>
      </c>
    </row>
    <row r="296" spans="1:16" x14ac:dyDescent="0.2">
      <c r="A296">
        <v>296</v>
      </c>
      <c r="B296" s="9" t="s">
        <v>1404</v>
      </c>
      <c r="C296" t="s">
        <v>71</v>
      </c>
      <c r="D296" t="s">
        <v>9</v>
      </c>
      <c r="E296">
        <v>35</v>
      </c>
      <c r="G296" s="55">
        <f t="shared" si="21"/>
        <v>1806</v>
      </c>
      <c r="H296" s="55" t="str">
        <f t="shared" si="22"/>
        <v/>
      </c>
      <c r="I296" t="s">
        <v>632</v>
      </c>
      <c r="J296" t="s">
        <v>12</v>
      </c>
      <c r="K296" s="52" t="str">
        <f t="shared" si="19"/>
        <v>Head</v>
      </c>
      <c r="L296" s="52">
        <f t="shared" si="20"/>
        <v>296</v>
      </c>
      <c r="M296" s="2" t="s">
        <v>39</v>
      </c>
      <c r="N296" s="2">
        <v>53</v>
      </c>
      <c r="O296" s="52" t="s">
        <v>1651</v>
      </c>
      <c r="P296" s="52" t="s">
        <v>1410</v>
      </c>
    </row>
    <row r="297" spans="1:16" x14ac:dyDescent="0.2">
      <c r="A297">
        <v>297</v>
      </c>
      <c r="B297" s="9" t="s">
        <v>1404</v>
      </c>
      <c r="C297" t="s">
        <v>123</v>
      </c>
      <c r="D297" t="s">
        <v>397</v>
      </c>
      <c r="F297">
        <v>35</v>
      </c>
      <c r="G297" s="55" t="str">
        <f t="shared" si="21"/>
        <v/>
      </c>
      <c r="H297" s="55">
        <f t="shared" si="22"/>
        <v>1806</v>
      </c>
      <c r="I297" t="s">
        <v>632</v>
      </c>
      <c r="J297" t="s">
        <v>1301</v>
      </c>
      <c r="K297" s="52" t="str">
        <f t="shared" si="19"/>
        <v>Wife</v>
      </c>
      <c r="L297" s="52">
        <f t="shared" si="20"/>
        <v>296</v>
      </c>
      <c r="M297" s="2" t="s">
        <v>39</v>
      </c>
      <c r="N297" s="2">
        <v>53</v>
      </c>
      <c r="O297" s="52" t="s">
        <v>1651</v>
      </c>
      <c r="P297" s="52" t="s">
        <v>1410</v>
      </c>
    </row>
  </sheetData>
  <autoFilter ref="A1:P297"/>
  <phoneticPr fontId="0" type="noConversion"/>
  <printOptions gridLines="1"/>
  <pageMargins left="0.70866141732283472" right="0.70866141732283472" top="0.74803149606299213" bottom="0.74803149606299213" header="0.31496062992125984" footer="0.31496062992125984"/>
  <pageSetup paperSiz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41"/>
  <sheetViews>
    <sheetView workbookViewId="0">
      <pane xSplit="1" ySplit="1" topLeftCell="B116" activePane="bottomRight" state="frozen"/>
      <selection pane="topRight" activeCell="B1" sqref="B1"/>
      <selection pane="bottomLeft" activeCell="A6" sqref="A6"/>
      <selection pane="bottomRight" activeCell="O136" sqref="O136:O137"/>
    </sheetView>
  </sheetViews>
  <sheetFormatPr defaultRowHeight="12.75" x14ac:dyDescent="0.2"/>
  <cols>
    <col min="1" max="1" width="5.5703125" style="52" customWidth="1"/>
    <col min="2" max="2" width="15.5703125" customWidth="1"/>
    <col min="3" max="3" width="17.140625" customWidth="1"/>
    <col min="6" max="6" width="6.5703125" customWidth="1"/>
    <col min="7" max="7" width="6.28515625" customWidth="1"/>
    <col min="8" max="8" width="8.140625" style="52" customWidth="1"/>
    <col min="9" max="9" width="7.5703125" style="52" customWidth="1"/>
    <col min="10" max="11" width="28" customWidth="1"/>
    <col min="12" max="13" width="9.140625" style="52"/>
    <col min="14" max="14" width="10.5703125" bestFit="1" customWidth="1"/>
    <col min="16" max="16" width="22.5703125" style="52" customWidth="1"/>
  </cols>
  <sheetData>
    <row r="1" spans="1:16" s="1" customFormat="1" ht="57.75" customHeight="1" x14ac:dyDescent="0.25">
      <c r="A1" s="57" t="s">
        <v>4</v>
      </c>
      <c r="B1" s="1" t="s">
        <v>7</v>
      </c>
      <c r="C1" s="1" t="s">
        <v>8</v>
      </c>
      <c r="D1" s="1" t="s">
        <v>0</v>
      </c>
      <c r="E1" s="1" t="s">
        <v>5</v>
      </c>
      <c r="F1" s="1" t="s">
        <v>20</v>
      </c>
      <c r="G1" s="1" t="s">
        <v>21</v>
      </c>
      <c r="H1" s="57" t="s">
        <v>629</v>
      </c>
      <c r="I1" s="57" t="s">
        <v>630</v>
      </c>
      <c r="J1" s="1" t="s">
        <v>2</v>
      </c>
      <c r="K1" s="1" t="s">
        <v>1</v>
      </c>
      <c r="L1" s="58" t="s">
        <v>10</v>
      </c>
      <c r="M1" s="59" t="s">
        <v>11</v>
      </c>
      <c r="N1" s="1" t="s">
        <v>3</v>
      </c>
      <c r="O1" s="1" t="s">
        <v>6</v>
      </c>
      <c r="P1" s="57" t="s">
        <v>40</v>
      </c>
    </row>
    <row r="2" spans="1:16" x14ac:dyDescent="0.2">
      <c r="A2" s="52">
        <v>1</v>
      </c>
      <c r="B2" t="s">
        <v>41</v>
      </c>
      <c r="C2" t="s">
        <v>42</v>
      </c>
      <c r="D2" t="s">
        <v>9</v>
      </c>
      <c r="E2" t="s">
        <v>5</v>
      </c>
      <c r="F2">
        <v>46</v>
      </c>
      <c r="H2" s="55">
        <f>IF(ISBLANK(F2),"",INT(1851.25-F2))</f>
        <v>1805</v>
      </c>
      <c r="I2" s="55" t="str">
        <f>IF(ISBLANK(G2),"",IF(ISBLANK(F2),INT(1851.25-G2),"Error"))</f>
        <v/>
      </c>
      <c r="J2" t="s">
        <v>89</v>
      </c>
      <c r="K2" t="s">
        <v>689</v>
      </c>
      <c r="L2" s="52" t="str">
        <f>IF(ISBLANK(D2),"",D2)</f>
        <v>Head</v>
      </c>
      <c r="M2" s="52">
        <v>1</v>
      </c>
      <c r="N2" s="2" t="s">
        <v>88</v>
      </c>
      <c r="O2" s="2">
        <v>1</v>
      </c>
      <c r="P2" s="52" t="s">
        <v>1651</v>
      </c>
    </row>
    <row r="3" spans="1:16" x14ac:dyDescent="0.2">
      <c r="A3" s="52">
        <v>2</v>
      </c>
      <c r="B3" t="s">
        <v>41</v>
      </c>
      <c r="C3" t="s">
        <v>172</v>
      </c>
      <c r="D3" t="s">
        <v>397</v>
      </c>
      <c r="E3" t="s">
        <v>5</v>
      </c>
      <c r="G3">
        <v>40</v>
      </c>
      <c r="H3" s="55" t="str">
        <f t="shared" ref="H3:H66" si="0">IF(ISBLANK(F3),"",INT(1851.25-F3))</f>
        <v/>
      </c>
      <c r="I3" s="55">
        <f t="shared" ref="I3:I66" si="1">IF(ISBLANK(G3),"",IF(ISBLANK(F3),INT(1851.25-G3),"Error"))</f>
        <v>1811</v>
      </c>
      <c r="J3" t="s">
        <v>691</v>
      </c>
      <c r="K3" t="s">
        <v>690</v>
      </c>
      <c r="L3" s="52" t="str">
        <f>IF(ISBLANK(D3),"",D3)</f>
        <v>Wife</v>
      </c>
      <c r="M3" s="52">
        <f>IF(L3="Head",A3,M2)</f>
        <v>1</v>
      </c>
      <c r="N3" s="2" t="s">
        <v>88</v>
      </c>
      <c r="O3" s="2">
        <v>1</v>
      </c>
      <c r="P3" s="52" t="s">
        <v>1651</v>
      </c>
    </row>
    <row r="4" spans="1:16" x14ac:dyDescent="0.2">
      <c r="A4" s="52">
        <v>3</v>
      </c>
      <c r="B4" t="s">
        <v>41</v>
      </c>
      <c r="C4" t="s">
        <v>463</v>
      </c>
      <c r="D4" t="s">
        <v>400</v>
      </c>
      <c r="E4" t="s">
        <v>1309</v>
      </c>
      <c r="G4">
        <v>11</v>
      </c>
      <c r="H4" s="55" t="str">
        <f t="shared" si="0"/>
        <v/>
      </c>
      <c r="I4" s="55">
        <f t="shared" si="1"/>
        <v>1840</v>
      </c>
      <c r="J4" t="s">
        <v>692</v>
      </c>
      <c r="K4" t="s">
        <v>1115</v>
      </c>
      <c r="L4" s="52" t="str">
        <f t="shared" ref="L4:L27" si="2">IF(ISBLANK(D4),"",D4)</f>
        <v>Daughter</v>
      </c>
      <c r="M4" s="52">
        <f t="shared" ref="M4:M27" si="3">IF(L4="Head",A4,M3)</f>
        <v>1</v>
      </c>
      <c r="N4" s="2" t="s">
        <v>88</v>
      </c>
      <c r="O4" s="2">
        <v>1</v>
      </c>
      <c r="P4" s="52" t="s">
        <v>1651</v>
      </c>
    </row>
    <row r="5" spans="1:16" x14ac:dyDescent="0.2">
      <c r="A5" s="52">
        <v>4</v>
      </c>
      <c r="B5" t="s">
        <v>41</v>
      </c>
      <c r="C5" t="s">
        <v>633</v>
      </c>
      <c r="D5" t="s">
        <v>400</v>
      </c>
      <c r="E5" t="s">
        <v>1309</v>
      </c>
      <c r="G5">
        <v>10</v>
      </c>
      <c r="H5" s="55" t="str">
        <f t="shared" si="0"/>
        <v/>
      </c>
      <c r="I5" s="55">
        <f t="shared" si="1"/>
        <v>1841</v>
      </c>
      <c r="J5" t="s">
        <v>692</v>
      </c>
      <c r="K5" t="s">
        <v>1115</v>
      </c>
      <c r="L5" s="52" t="str">
        <f t="shared" si="2"/>
        <v>Daughter</v>
      </c>
      <c r="M5" s="52">
        <f t="shared" si="3"/>
        <v>1</v>
      </c>
      <c r="N5" s="2" t="s">
        <v>88</v>
      </c>
      <c r="O5" s="2">
        <v>1</v>
      </c>
      <c r="P5" s="52" t="s">
        <v>1651</v>
      </c>
    </row>
    <row r="6" spans="1:16" x14ac:dyDescent="0.2">
      <c r="A6" s="52">
        <v>5</v>
      </c>
      <c r="B6" t="s">
        <v>41</v>
      </c>
      <c r="C6" t="s">
        <v>693</v>
      </c>
      <c r="D6" t="s">
        <v>409</v>
      </c>
      <c r="E6" t="s">
        <v>1309</v>
      </c>
      <c r="F6">
        <v>10</v>
      </c>
      <c r="H6" s="55">
        <f t="shared" si="0"/>
        <v>1841</v>
      </c>
      <c r="I6" s="55" t="str">
        <f t="shared" si="1"/>
        <v/>
      </c>
      <c r="J6" t="s">
        <v>692</v>
      </c>
      <c r="K6" t="s">
        <v>1115</v>
      </c>
      <c r="L6" s="52" t="str">
        <f t="shared" si="2"/>
        <v>Son</v>
      </c>
      <c r="M6" s="52">
        <f t="shared" si="3"/>
        <v>1</v>
      </c>
      <c r="N6" s="2" t="s">
        <v>88</v>
      </c>
      <c r="O6" s="2">
        <v>1</v>
      </c>
      <c r="P6" s="52" t="s">
        <v>1651</v>
      </c>
    </row>
    <row r="7" spans="1:16" x14ac:dyDescent="0.2">
      <c r="A7" s="52">
        <v>6</v>
      </c>
      <c r="B7" t="s">
        <v>41</v>
      </c>
      <c r="C7" t="s">
        <v>694</v>
      </c>
      <c r="D7" t="s">
        <v>409</v>
      </c>
      <c r="E7" t="s">
        <v>1309</v>
      </c>
      <c r="F7">
        <v>7</v>
      </c>
      <c r="H7" s="55">
        <f t="shared" si="0"/>
        <v>1844</v>
      </c>
      <c r="I7" s="55" t="str">
        <f t="shared" si="1"/>
        <v/>
      </c>
      <c r="J7" t="s">
        <v>692</v>
      </c>
      <c r="K7" t="s">
        <v>1115</v>
      </c>
      <c r="L7" s="52" t="str">
        <f t="shared" si="2"/>
        <v>Son</v>
      </c>
      <c r="M7" s="52">
        <f t="shared" si="3"/>
        <v>1</v>
      </c>
      <c r="N7" s="2" t="s">
        <v>88</v>
      </c>
      <c r="O7" s="2">
        <v>1</v>
      </c>
      <c r="P7" s="52" t="s">
        <v>1651</v>
      </c>
    </row>
    <row r="8" spans="1:16" x14ac:dyDescent="0.2">
      <c r="A8" s="52">
        <v>7</v>
      </c>
      <c r="B8" t="s">
        <v>41</v>
      </c>
      <c r="C8" t="s">
        <v>962</v>
      </c>
      <c r="D8" t="s">
        <v>400</v>
      </c>
      <c r="E8" t="s">
        <v>1309</v>
      </c>
      <c r="G8">
        <v>5</v>
      </c>
      <c r="H8" s="55" t="str">
        <f t="shared" si="0"/>
        <v/>
      </c>
      <c r="I8" s="55">
        <f t="shared" si="1"/>
        <v>1846</v>
      </c>
      <c r="J8" t="s">
        <v>692</v>
      </c>
      <c r="K8" t="s">
        <v>1115</v>
      </c>
      <c r="L8" s="52" t="str">
        <f t="shared" si="2"/>
        <v>Daughter</v>
      </c>
      <c r="M8" s="52">
        <f t="shared" si="3"/>
        <v>1</v>
      </c>
      <c r="N8" s="2" t="s">
        <v>88</v>
      </c>
      <c r="O8" s="2">
        <v>1</v>
      </c>
      <c r="P8" s="52" t="s">
        <v>1651</v>
      </c>
    </row>
    <row r="9" spans="1:16" x14ac:dyDescent="0.2">
      <c r="A9" s="52">
        <v>8</v>
      </c>
      <c r="B9" t="s">
        <v>41</v>
      </c>
      <c r="C9" t="s">
        <v>695</v>
      </c>
      <c r="D9" t="s">
        <v>409</v>
      </c>
      <c r="E9" t="s">
        <v>1309</v>
      </c>
      <c r="F9">
        <v>3</v>
      </c>
      <c r="H9" s="55">
        <f t="shared" si="0"/>
        <v>1848</v>
      </c>
      <c r="I9" s="55" t="str">
        <f t="shared" si="1"/>
        <v/>
      </c>
      <c r="J9" t="s">
        <v>1301</v>
      </c>
      <c r="K9" t="s">
        <v>1115</v>
      </c>
      <c r="L9" s="52" t="str">
        <f t="shared" si="2"/>
        <v>Son</v>
      </c>
      <c r="M9" s="52">
        <f t="shared" si="3"/>
        <v>1</v>
      </c>
      <c r="N9" s="2" t="s">
        <v>88</v>
      </c>
      <c r="O9" s="2">
        <v>1</v>
      </c>
      <c r="P9" s="52" t="s">
        <v>1651</v>
      </c>
    </row>
    <row r="10" spans="1:16" x14ac:dyDescent="0.2">
      <c r="A10" s="52">
        <v>9</v>
      </c>
      <c r="B10" t="s">
        <v>41</v>
      </c>
      <c r="C10" t="s">
        <v>338</v>
      </c>
      <c r="D10" t="s">
        <v>400</v>
      </c>
      <c r="E10" t="s">
        <v>1309</v>
      </c>
      <c r="G10">
        <v>2</v>
      </c>
      <c r="H10" s="55" t="str">
        <f t="shared" si="0"/>
        <v/>
      </c>
      <c r="I10" s="55">
        <f t="shared" si="1"/>
        <v>1849</v>
      </c>
      <c r="J10" t="s">
        <v>1301</v>
      </c>
      <c r="K10" t="s">
        <v>1115</v>
      </c>
      <c r="L10" s="52" t="str">
        <f t="shared" si="2"/>
        <v>Daughter</v>
      </c>
      <c r="M10" s="52">
        <f t="shared" si="3"/>
        <v>1</v>
      </c>
      <c r="N10" s="2" t="s">
        <v>88</v>
      </c>
      <c r="O10" s="2">
        <v>1</v>
      </c>
      <c r="P10" s="52" t="s">
        <v>1651</v>
      </c>
    </row>
    <row r="11" spans="1:16" x14ac:dyDescent="0.2">
      <c r="A11" s="52">
        <v>10</v>
      </c>
      <c r="B11" t="s">
        <v>41</v>
      </c>
      <c r="C11" t="s">
        <v>696</v>
      </c>
      <c r="D11" t="s">
        <v>409</v>
      </c>
      <c r="E11" t="s">
        <v>1309</v>
      </c>
      <c r="F11">
        <f>10/12</f>
        <v>0.83333333333333337</v>
      </c>
      <c r="H11" s="55">
        <f t="shared" si="0"/>
        <v>1850</v>
      </c>
      <c r="I11" s="55" t="str">
        <f t="shared" si="1"/>
        <v/>
      </c>
      <c r="J11" t="s">
        <v>1301</v>
      </c>
      <c r="K11" t="s">
        <v>1115</v>
      </c>
      <c r="L11" s="52" t="str">
        <f t="shared" si="2"/>
        <v>Son</v>
      </c>
      <c r="M11" s="52">
        <f t="shared" si="3"/>
        <v>1</v>
      </c>
      <c r="N11" s="2" t="s">
        <v>88</v>
      </c>
      <c r="O11" s="2">
        <v>1</v>
      </c>
      <c r="P11" s="52" t="s">
        <v>1651</v>
      </c>
    </row>
    <row r="12" spans="1:16" x14ac:dyDescent="0.2">
      <c r="A12" s="52">
        <v>11</v>
      </c>
      <c r="B12" t="s">
        <v>701</v>
      </c>
      <c r="C12" t="s">
        <v>123</v>
      </c>
      <c r="D12" t="s">
        <v>422</v>
      </c>
      <c r="E12" t="s">
        <v>761</v>
      </c>
      <c r="G12">
        <v>34</v>
      </c>
      <c r="H12" s="55" t="str">
        <f t="shared" si="0"/>
        <v/>
      </c>
      <c r="I12" s="55">
        <f t="shared" si="1"/>
        <v>1817</v>
      </c>
      <c r="J12" t="s">
        <v>1301</v>
      </c>
      <c r="K12" s="9" t="s">
        <v>714</v>
      </c>
      <c r="L12" s="52" t="str">
        <f t="shared" si="2"/>
        <v>Servant</v>
      </c>
      <c r="M12" s="52">
        <f t="shared" si="3"/>
        <v>1</v>
      </c>
      <c r="N12" s="2" t="s">
        <v>88</v>
      </c>
      <c r="O12" s="2">
        <v>1</v>
      </c>
      <c r="P12" s="52" t="s">
        <v>1307</v>
      </c>
    </row>
    <row r="13" spans="1:16" x14ac:dyDescent="0.2">
      <c r="A13" s="52">
        <v>12</v>
      </c>
      <c r="B13" t="s">
        <v>701</v>
      </c>
      <c r="C13" t="s">
        <v>169</v>
      </c>
      <c r="D13" t="s">
        <v>422</v>
      </c>
      <c r="E13" t="s">
        <v>761</v>
      </c>
      <c r="G13">
        <v>31</v>
      </c>
      <c r="H13" s="55" t="str">
        <f t="shared" si="0"/>
        <v/>
      </c>
      <c r="I13" s="55">
        <f t="shared" si="1"/>
        <v>1820</v>
      </c>
      <c r="J13" s="9" t="s">
        <v>1301</v>
      </c>
      <c r="K13" s="9" t="s">
        <v>714</v>
      </c>
      <c r="L13" s="52" t="str">
        <f t="shared" si="2"/>
        <v>Servant</v>
      </c>
      <c r="M13" s="52">
        <f t="shared" si="3"/>
        <v>1</v>
      </c>
      <c r="N13" s="2" t="s">
        <v>88</v>
      </c>
      <c r="O13" s="2">
        <v>1</v>
      </c>
      <c r="P13" s="52" t="s">
        <v>1308</v>
      </c>
    </row>
    <row r="14" spans="1:16" x14ac:dyDescent="0.2">
      <c r="A14" s="52">
        <v>13</v>
      </c>
      <c r="B14" t="s">
        <v>697</v>
      </c>
      <c r="C14" t="s">
        <v>338</v>
      </c>
      <c r="D14" t="s">
        <v>422</v>
      </c>
      <c r="E14" t="s">
        <v>761</v>
      </c>
      <c r="G14">
        <v>43</v>
      </c>
      <c r="H14" s="55" t="str">
        <f t="shared" si="0"/>
        <v/>
      </c>
      <c r="I14" s="55">
        <f t="shared" si="1"/>
        <v>1808</v>
      </c>
      <c r="J14" s="9" t="s">
        <v>1301</v>
      </c>
      <c r="K14" s="9" t="s">
        <v>480</v>
      </c>
      <c r="L14" s="52" t="str">
        <f t="shared" si="2"/>
        <v>Servant</v>
      </c>
      <c r="M14" s="52">
        <f t="shared" si="3"/>
        <v>1</v>
      </c>
      <c r="N14" s="2" t="s">
        <v>88</v>
      </c>
      <c r="O14" s="2">
        <v>1</v>
      </c>
      <c r="P14" s="52" t="s">
        <v>1651</v>
      </c>
    </row>
    <row r="15" spans="1:16" x14ac:dyDescent="0.2">
      <c r="A15" s="52">
        <v>14</v>
      </c>
      <c r="B15" t="s">
        <v>698</v>
      </c>
      <c r="C15" t="s">
        <v>57</v>
      </c>
      <c r="D15" t="s">
        <v>422</v>
      </c>
      <c r="E15" t="s">
        <v>761</v>
      </c>
      <c r="G15">
        <v>42</v>
      </c>
      <c r="H15" s="55" t="str">
        <f t="shared" si="0"/>
        <v/>
      </c>
      <c r="I15" s="55">
        <f t="shared" si="1"/>
        <v>1809</v>
      </c>
      <c r="J15" s="9" t="s">
        <v>1301</v>
      </c>
      <c r="K15" s="9" t="s">
        <v>715</v>
      </c>
      <c r="L15" s="52" t="str">
        <f t="shared" si="2"/>
        <v>Servant</v>
      </c>
      <c r="M15" s="52">
        <f t="shared" si="3"/>
        <v>1</v>
      </c>
      <c r="N15" s="2" t="s">
        <v>88</v>
      </c>
      <c r="O15" s="2">
        <v>1</v>
      </c>
      <c r="P15" s="52" t="s">
        <v>1306</v>
      </c>
    </row>
    <row r="16" spans="1:16" x14ac:dyDescent="0.2">
      <c r="A16" s="52">
        <v>15</v>
      </c>
      <c r="B16" t="s">
        <v>664</v>
      </c>
      <c r="C16" t="s">
        <v>57</v>
      </c>
      <c r="D16" t="s">
        <v>422</v>
      </c>
      <c r="E16" t="s">
        <v>761</v>
      </c>
      <c r="G16">
        <v>32</v>
      </c>
      <c r="H16" s="55" t="str">
        <f t="shared" si="0"/>
        <v/>
      </c>
      <c r="I16" s="55">
        <f t="shared" si="1"/>
        <v>1819</v>
      </c>
      <c r="J16" s="9" t="s">
        <v>1301</v>
      </c>
      <c r="K16" s="9" t="s">
        <v>716</v>
      </c>
      <c r="L16" s="52" t="str">
        <f t="shared" si="2"/>
        <v>Servant</v>
      </c>
      <c r="M16" s="52">
        <f t="shared" si="3"/>
        <v>1</v>
      </c>
      <c r="N16" s="2" t="s">
        <v>88</v>
      </c>
      <c r="O16" s="2">
        <v>1</v>
      </c>
      <c r="P16" s="52" t="s">
        <v>1651</v>
      </c>
    </row>
    <row r="17" spans="1:16" x14ac:dyDescent="0.2">
      <c r="A17" s="52">
        <v>16</v>
      </c>
      <c r="B17" t="s">
        <v>496</v>
      </c>
      <c r="C17" t="s">
        <v>57</v>
      </c>
      <c r="D17" t="s">
        <v>422</v>
      </c>
      <c r="E17" t="s">
        <v>761</v>
      </c>
      <c r="G17">
        <v>18</v>
      </c>
      <c r="H17" s="55" t="str">
        <f t="shared" si="0"/>
        <v/>
      </c>
      <c r="I17" s="55">
        <f t="shared" si="1"/>
        <v>1833</v>
      </c>
      <c r="J17" s="9" t="s">
        <v>1301</v>
      </c>
      <c r="K17" s="9" t="s">
        <v>445</v>
      </c>
      <c r="L17" s="52" t="str">
        <f t="shared" si="2"/>
        <v>Servant</v>
      </c>
      <c r="M17" s="52">
        <f t="shared" si="3"/>
        <v>1</v>
      </c>
      <c r="N17" s="2" t="s">
        <v>88</v>
      </c>
      <c r="O17" s="2">
        <v>1</v>
      </c>
      <c r="P17" s="52" t="s">
        <v>1651</v>
      </c>
    </row>
    <row r="18" spans="1:16" x14ac:dyDescent="0.2">
      <c r="A18" s="52">
        <v>17</v>
      </c>
      <c r="B18" t="s">
        <v>699</v>
      </c>
      <c r="C18" t="s">
        <v>700</v>
      </c>
      <c r="D18" t="s">
        <v>422</v>
      </c>
      <c r="E18" t="s">
        <v>761</v>
      </c>
      <c r="G18">
        <v>21</v>
      </c>
      <c r="H18" s="55" t="str">
        <f t="shared" si="0"/>
        <v/>
      </c>
      <c r="I18" s="55">
        <f t="shared" si="1"/>
        <v>1830</v>
      </c>
      <c r="J18" s="9" t="s">
        <v>1301</v>
      </c>
      <c r="K18" s="9" t="s">
        <v>719</v>
      </c>
      <c r="L18" s="52" t="str">
        <f t="shared" si="2"/>
        <v>Servant</v>
      </c>
      <c r="M18" s="52">
        <f t="shared" si="3"/>
        <v>1</v>
      </c>
      <c r="N18" s="2" t="s">
        <v>88</v>
      </c>
      <c r="O18" s="2">
        <v>1</v>
      </c>
      <c r="P18" s="52" t="s">
        <v>1651</v>
      </c>
    </row>
    <row r="19" spans="1:16" x14ac:dyDescent="0.2">
      <c r="A19" s="52">
        <v>18</v>
      </c>
      <c r="B19" t="s">
        <v>42</v>
      </c>
      <c r="C19" t="s">
        <v>700</v>
      </c>
      <c r="D19" t="s">
        <v>422</v>
      </c>
      <c r="E19" t="s">
        <v>761</v>
      </c>
      <c r="G19">
        <v>16</v>
      </c>
      <c r="H19" s="55" t="str">
        <f t="shared" si="0"/>
        <v/>
      </c>
      <c r="I19" s="55">
        <f t="shared" si="1"/>
        <v>1835</v>
      </c>
      <c r="J19" s="9" t="s">
        <v>1301</v>
      </c>
      <c r="K19" t="s">
        <v>717</v>
      </c>
      <c r="L19" s="52" t="str">
        <f t="shared" si="2"/>
        <v>Servant</v>
      </c>
      <c r="M19" s="52">
        <f t="shared" si="3"/>
        <v>1</v>
      </c>
      <c r="N19" s="2" t="s">
        <v>88</v>
      </c>
      <c r="O19" s="2">
        <v>1</v>
      </c>
      <c r="P19" s="52" t="s">
        <v>1651</v>
      </c>
    </row>
    <row r="20" spans="1:16" x14ac:dyDescent="0.2">
      <c r="A20" s="52">
        <v>19</v>
      </c>
      <c r="B20" t="s">
        <v>701</v>
      </c>
      <c r="C20" t="s">
        <v>635</v>
      </c>
      <c r="D20" t="s">
        <v>422</v>
      </c>
      <c r="E20" t="s">
        <v>761</v>
      </c>
      <c r="G20">
        <v>15</v>
      </c>
      <c r="H20" s="55" t="str">
        <f t="shared" si="0"/>
        <v/>
      </c>
      <c r="I20" s="55">
        <f t="shared" si="1"/>
        <v>1836</v>
      </c>
      <c r="J20" s="9" t="s">
        <v>1301</v>
      </c>
      <c r="K20" t="s">
        <v>718</v>
      </c>
      <c r="L20" s="52" t="str">
        <f t="shared" si="2"/>
        <v>Servant</v>
      </c>
      <c r="M20" s="52">
        <f t="shared" si="3"/>
        <v>1</v>
      </c>
      <c r="N20" s="2" t="s">
        <v>88</v>
      </c>
      <c r="O20" s="2">
        <v>1</v>
      </c>
      <c r="P20" s="52" t="s">
        <v>1651</v>
      </c>
    </row>
    <row r="21" spans="1:16" x14ac:dyDescent="0.2">
      <c r="A21" s="52">
        <v>20</v>
      </c>
      <c r="B21" t="s">
        <v>97</v>
      </c>
      <c r="C21" t="s">
        <v>98</v>
      </c>
      <c r="D21" t="s">
        <v>9</v>
      </c>
      <c r="E21" t="s">
        <v>5</v>
      </c>
      <c r="F21">
        <v>30</v>
      </c>
      <c r="H21" s="55">
        <f t="shared" si="0"/>
        <v>1821</v>
      </c>
      <c r="I21" s="55" t="str">
        <f t="shared" si="1"/>
        <v/>
      </c>
      <c r="J21" t="s">
        <v>90</v>
      </c>
      <c r="K21" t="s">
        <v>551</v>
      </c>
      <c r="L21" s="52" t="str">
        <f t="shared" si="2"/>
        <v>Head</v>
      </c>
      <c r="M21" s="52">
        <f t="shared" si="3"/>
        <v>20</v>
      </c>
      <c r="N21" t="s">
        <v>1301</v>
      </c>
      <c r="O21" s="2">
        <v>2</v>
      </c>
      <c r="P21" s="52" t="s">
        <v>1651</v>
      </c>
    </row>
    <row r="22" spans="1:16" x14ac:dyDescent="0.2">
      <c r="A22" s="52">
        <v>21</v>
      </c>
      <c r="B22" t="s">
        <v>97</v>
      </c>
      <c r="C22" t="s">
        <v>702</v>
      </c>
      <c r="D22" t="s">
        <v>397</v>
      </c>
      <c r="E22" t="s">
        <v>5</v>
      </c>
      <c r="G22">
        <v>24</v>
      </c>
      <c r="H22" s="55" t="str">
        <f t="shared" si="0"/>
        <v/>
      </c>
      <c r="I22" s="55">
        <f t="shared" si="1"/>
        <v>1827</v>
      </c>
      <c r="J22" t="s">
        <v>703</v>
      </c>
      <c r="K22" t="s">
        <v>1311</v>
      </c>
      <c r="L22" s="52" t="str">
        <f t="shared" si="2"/>
        <v>Wife</v>
      </c>
      <c r="M22" s="52">
        <f t="shared" si="3"/>
        <v>20</v>
      </c>
      <c r="N22" t="s">
        <v>1301</v>
      </c>
      <c r="O22" s="2">
        <v>2</v>
      </c>
      <c r="P22" s="52" t="s">
        <v>1310</v>
      </c>
    </row>
    <row r="23" spans="1:16" x14ac:dyDescent="0.2">
      <c r="A23" s="52">
        <v>22</v>
      </c>
      <c r="B23" t="s">
        <v>97</v>
      </c>
      <c r="C23" t="s">
        <v>98</v>
      </c>
      <c r="D23" t="s">
        <v>409</v>
      </c>
      <c r="E23" t="s">
        <v>1309</v>
      </c>
      <c r="F23">
        <v>5</v>
      </c>
      <c r="H23" s="55">
        <f t="shared" si="0"/>
        <v>1846</v>
      </c>
      <c r="I23" s="55" t="str">
        <f t="shared" si="1"/>
        <v/>
      </c>
      <c r="J23" t="s">
        <v>1827</v>
      </c>
      <c r="K23" t="s">
        <v>939</v>
      </c>
      <c r="L23" s="52" t="str">
        <f t="shared" si="2"/>
        <v>Son</v>
      </c>
      <c r="M23" s="52">
        <f t="shared" si="3"/>
        <v>20</v>
      </c>
      <c r="N23" t="s">
        <v>1301</v>
      </c>
      <c r="O23" s="2">
        <v>2</v>
      </c>
      <c r="P23" s="52" t="s">
        <v>1651</v>
      </c>
    </row>
    <row r="24" spans="1:16" x14ac:dyDescent="0.2">
      <c r="A24" s="52">
        <v>23</v>
      </c>
      <c r="B24" t="s">
        <v>99</v>
      </c>
      <c r="C24" t="s">
        <v>44</v>
      </c>
      <c r="D24" t="s">
        <v>9</v>
      </c>
      <c r="E24" t="s">
        <v>5</v>
      </c>
      <c r="F24">
        <v>40</v>
      </c>
      <c r="H24" s="55">
        <f t="shared" si="0"/>
        <v>1811</v>
      </c>
      <c r="I24" s="55" t="str">
        <f t="shared" si="1"/>
        <v/>
      </c>
      <c r="J24" t="s">
        <v>12</v>
      </c>
      <c r="K24" t="s">
        <v>720</v>
      </c>
      <c r="L24" s="52" t="str">
        <f t="shared" si="2"/>
        <v>Head</v>
      </c>
      <c r="M24" s="52">
        <f t="shared" si="3"/>
        <v>23</v>
      </c>
      <c r="N24" t="s">
        <v>1301</v>
      </c>
      <c r="O24" s="2">
        <v>3</v>
      </c>
      <c r="P24" s="52" t="s">
        <v>1651</v>
      </c>
    </row>
    <row r="25" spans="1:16" x14ac:dyDescent="0.2">
      <c r="A25" s="52">
        <v>24</v>
      </c>
      <c r="B25" t="s">
        <v>99</v>
      </c>
      <c r="C25" t="s">
        <v>123</v>
      </c>
      <c r="D25" t="s">
        <v>397</v>
      </c>
      <c r="E25" t="s">
        <v>5</v>
      </c>
      <c r="G25">
        <v>44</v>
      </c>
      <c r="H25" s="55" t="str">
        <f t="shared" si="0"/>
        <v/>
      </c>
      <c r="I25" s="55">
        <f t="shared" si="1"/>
        <v>1807</v>
      </c>
      <c r="J25" t="s">
        <v>703</v>
      </c>
      <c r="K25" t="s">
        <v>569</v>
      </c>
      <c r="L25" s="52" t="str">
        <f t="shared" si="2"/>
        <v>Wife</v>
      </c>
      <c r="M25" s="52">
        <f t="shared" si="3"/>
        <v>23</v>
      </c>
      <c r="N25" t="s">
        <v>1301</v>
      </c>
      <c r="O25" s="2">
        <v>3</v>
      </c>
      <c r="P25" s="52" t="s">
        <v>1651</v>
      </c>
    </row>
    <row r="26" spans="1:16" x14ac:dyDescent="0.2">
      <c r="A26" s="52">
        <v>25</v>
      </c>
      <c r="B26" t="s">
        <v>99</v>
      </c>
      <c r="C26" t="s">
        <v>57</v>
      </c>
      <c r="D26" t="s">
        <v>400</v>
      </c>
      <c r="E26" t="s">
        <v>761</v>
      </c>
      <c r="G26">
        <v>15</v>
      </c>
      <c r="H26" s="55" t="str">
        <f t="shared" si="0"/>
        <v/>
      </c>
      <c r="I26" s="55">
        <f t="shared" si="1"/>
        <v>1836</v>
      </c>
      <c r="J26" t="s">
        <v>2840</v>
      </c>
      <c r="K26" s="9" t="s">
        <v>721</v>
      </c>
      <c r="L26" s="52" t="str">
        <f t="shared" si="2"/>
        <v>Daughter</v>
      </c>
      <c r="M26" s="52">
        <f t="shared" si="3"/>
        <v>23</v>
      </c>
      <c r="N26" t="s">
        <v>1301</v>
      </c>
      <c r="O26" s="2">
        <v>3</v>
      </c>
      <c r="P26" s="52" t="s">
        <v>1651</v>
      </c>
    </row>
    <row r="27" spans="1:16" x14ac:dyDescent="0.2">
      <c r="A27" s="52">
        <v>26</v>
      </c>
      <c r="B27" t="s">
        <v>99</v>
      </c>
      <c r="C27" t="s">
        <v>60</v>
      </c>
      <c r="D27" t="s">
        <v>409</v>
      </c>
      <c r="E27" t="s">
        <v>761</v>
      </c>
      <c r="F27">
        <v>12</v>
      </c>
      <c r="H27" s="55">
        <f t="shared" si="0"/>
        <v>1839</v>
      </c>
      <c r="I27" s="55" t="str">
        <f t="shared" si="1"/>
        <v/>
      </c>
      <c r="J27" t="s">
        <v>1827</v>
      </c>
      <c r="K27" s="9" t="s">
        <v>721</v>
      </c>
      <c r="L27" s="52" t="str">
        <f t="shared" si="2"/>
        <v>Son</v>
      </c>
      <c r="M27" s="52">
        <f t="shared" si="3"/>
        <v>23</v>
      </c>
      <c r="N27" t="s">
        <v>1301</v>
      </c>
      <c r="O27" s="2">
        <v>3</v>
      </c>
      <c r="P27" s="52" t="s">
        <v>1651</v>
      </c>
    </row>
    <row r="28" spans="1:16" x14ac:dyDescent="0.2">
      <c r="A28" s="52">
        <v>27</v>
      </c>
      <c r="B28" t="s">
        <v>99</v>
      </c>
      <c r="C28" t="s">
        <v>123</v>
      </c>
      <c r="D28" t="s">
        <v>400</v>
      </c>
      <c r="E28" t="s">
        <v>1309</v>
      </c>
      <c r="G28">
        <v>10</v>
      </c>
      <c r="H28" s="55" t="str">
        <f t="shared" si="0"/>
        <v/>
      </c>
      <c r="I28" s="55">
        <f t="shared" si="1"/>
        <v>1841</v>
      </c>
      <c r="J28" t="s">
        <v>2840</v>
      </c>
      <c r="K28" t="s">
        <v>722</v>
      </c>
      <c r="L28" s="52" t="str">
        <f t="shared" ref="L28:L91" si="4">IF(ISBLANK(D28),"",D28)</f>
        <v>Daughter</v>
      </c>
      <c r="M28" s="52">
        <f t="shared" ref="M28:M91" si="5">IF(L28="Head",A28,M27)</f>
        <v>23</v>
      </c>
      <c r="N28" t="s">
        <v>1301</v>
      </c>
      <c r="O28" s="2">
        <v>3</v>
      </c>
      <c r="P28" s="52" t="s">
        <v>1651</v>
      </c>
    </row>
    <row r="29" spans="1:16" x14ac:dyDescent="0.2">
      <c r="A29" s="52">
        <v>28</v>
      </c>
      <c r="B29" t="s">
        <v>99</v>
      </c>
      <c r="C29" t="s">
        <v>338</v>
      </c>
      <c r="D29" t="s">
        <v>400</v>
      </c>
      <c r="E29" t="s">
        <v>1309</v>
      </c>
      <c r="G29">
        <v>7</v>
      </c>
      <c r="H29" s="55" t="str">
        <f t="shared" si="0"/>
        <v/>
      </c>
      <c r="I29" s="55">
        <f t="shared" si="1"/>
        <v>1844</v>
      </c>
      <c r="J29" t="s">
        <v>2840</v>
      </c>
      <c r="K29" t="s">
        <v>1115</v>
      </c>
      <c r="L29" s="52" t="str">
        <f t="shared" si="4"/>
        <v>Daughter</v>
      </c>
      <c r="M29" s="52">
        <f t="shared" si="5"/>
        <v>23</v>
      </c>
      <c r="N29" t="s">
        <v>1301</v>
      </c>
      <c r="O29" s="2">
        <v>3</v>
      </c>
      <c r="P29" s="52" t="s">
        <v>1651</v>
      </c>
    </row>
    <row r="30" spans="1:16" x14ac:dyDescent="0.2">
      <c r="A30" s="52">
        <v>29</v>
      </c>
      <c r="B30" t="s">
        <v>704</v>
      </c>
      <c r="C30" t="s">
        <v>71</v>
      </c>
      <c r="D30" t="s">
        <v>705</v>
      </c>
      <c r="E30" t="s">
        <v>761</v>
      </c>
      <c r="F30">
        <v>19</v>
      </c>
      <c r="H30" s="55">
        <f t="shared" si="0"/>
        <v>1832</v>
      </c>
      <c r="I30" s="55" t="str">
        <f t="shared" si="1"/>
        <v/>
      </c>
      <c r="J30" t="s">
        <v>12</v>
      </c>
      <c r="K30" t="s">
        <v>613</v>
      </c>
      <c r="L30" s="52" t="str">
        <f t="shared" si="4"/>
        <v>Lodger</v>
      </c>
      <c r="M30" s="52">
        <f t="shared" si="5"/>
        <v>23</v>
      </c>
      <c r="N30" t="s">
        <v>1301</v>
      </c>
      <c r="O30" s="2">
        <v>3</v>
      </c>
      <c r="P30" s="52" t="s">
        <v>1651</v>
      </c>
    </row>
    <row r="31" spans="1:16" x14ac:dyDescent="0.2">
      <c r="A31" s="52">
        <v>30</v>
      </c>
      <c r="B31" t="s">
        <v>45</v>
      </c>
      <c r="C31" t="s">
        <v>71</v>
      </c>
      <c r="D31" t="s">
        <v>9</v>
      </c>
      <c r="E31" t="s">
        <v>5</v>
      </c>
      <c r="F31">
        <v>47</v>
      </c>
      <c r="H31" s="55">
        <f t="shared" si="0"/>
        <v>1804</v>
      </c>
      <c r="I31" s="55" t="str">
        <f t="shared" si="1"/>
        <v/>
      </c>
      <c r="J31" t="s">
        <v>12</v>
      </c>
      <c r="K31" t="s">
        <v>1115</v>
      </c>
      <c r="L31" s="52" t="str">
        <f t="shared" si="4"/>
        <v>Head</v>
      </c>
      <c r="M31" s="52">
        <f t="shared" si="5"/>
        <v>30</v>
      </c>
      <c r="N31" t="s">
        <v>1301</v>
      </c>
      <c r="O31" s="2">
        <v>4</v>
      </c>
      <c r="P31" s="52" t="s">
        <v>1651</v>
      </c>
    </row>
    <row r="32" spans="1:16" x14ac:dyDescent="0.2">
      <c r="A32" s="52">
        <v>31</v>
      </c>
      <c r="B32" t="s">
        <v>45</v>
      </c>
      <c r="C32" t="s">
        <v>57</v>
      </c>
      <c r="D32" t="s">
        <v>397</v>
      </c>
      <c r="E32" t="s">
        <v>5</v>
      </c>
      <c r="G32">
        <v>43</v>
      </c>
      <c r="H32" s="55" t="str">
        <f t="shared" si="0"/>
        <v/>
      </c>
      <c r="I32" s="55">
        <f t="shared" si="1"/>
        <v>1808</v>
      </c>
      <c r="J32" t="s">
        <v>703</v>
      </c>
      <c r="K32" t="s">
        <v>1281</v>
      </c>
      <c r="L32" s="52" t="str">
        <f t="shared" si="4"/>
        <v>Wife</v>
      </c>
      <c r="M32" s="52">
        <f t="shared" si="5"/>
        <v>30</v>
      </c>
      <c r="N32" t="s">
        <v>1301</v>
      </c>
      <c r="O32" s="2">
        <v>4</v>
      </c>
      <c r="P32" s="52" t="s">
        <v>1651</v>
      </c>
    </row>
    <row r="33" spans="1:16" x14ac:dyDescent="0.2">
      <c r="A33" s="52">
        <v>32</v>
      </c>
      <c r="B33" t="s">
        <v>45</v>
      </c>
      <c r="C33" s="9" t="s">
        <v>1312</v>
      </c>
      <c r="D33" t="s">
        <v>409</v>
      </c>
      <c r="E33" t="s">
        <v>761</v>
      </c>
      <c r="F33">
        <v>19</v>
      </c>
      <c r="H33" s="55">
        <f t="shared" si="0"/>
        <v>1832</v>
      </c>
      <c r="I33" s="55" t="str">
        <f t="shared" si="1"/>
        <v/>
      </c>
      <c r="J33" s="9" t="s">
        <v>90</v>
      </c>
      <c r="K33" t="s">
        <v>561</v>
      </c>
      <c r="L33" s="52" t="str">
        <f t="shared" si="4"/>
        <v>Son</v>
      </c>
      <c r="M33" s="52">
        <f t="shared" si="5"/>
        <v>30</v>
      </c>
      <c r="N33" t="s">
        <v>1301</v>
      </c>
      <c r="O33" s="2">
        <v>4</v>
      </c>
      <c r="P33" s="52" t="s">
        <v>1651</v>
      </c>
    </row>
    <row r="34" spans="1:16" x14ac:dyDescent="0.2">
      <c r="A34" s="52">
        <v>33</v>
      </c>
      <c r="B34" t="s">
        <v>45</v>
      </c>
      <c r="C34" s="9" t="s">
        <v>706</v>
      </c>
      <c r="D34" t="s">
        <v>409</v>
      </c>
      <c r="E34" t="s">
        <v>1309</v>
      </c>
      <c r="F34">
        <v>12</v>
      </c>
      <c r="H34" s="55">
        <f t="shared" si="0"/>
        <v>1839</v>
      </c>
      <c r="I34" s="55" t="str">
        <f t="shared" si="1"/>
        <v/>
      </c>
      <c r="J34" s="9" t="s">
        <v>1301</v>
      </c>
      <c r="K34" t="s">
        <v>1115</v>
      </c>
      <c r="L34" s="52" t="str">
        <f t="shared" si="4"/>
        <v>Son</v>
      </c>
      <c r="M34" s="52">
        <f t="shared" si="5"/>
        <v>30</v>
      </c>
      <c r="N34" t="s">
        <v>1301</v>
      </c>
      <c r="O34" s="2">
        <v>4</v>
      </c>
      <c r="P34" s="52" t="s">
        <v>1651</v>
      </c>
    </row>
    <row r="35" spans="1:16" x14ac:dyDescent="0.2">
      <c r="A35" s="52">
        <v>34</v>
      </c>
      <c r="B35" t="s">
        <v>45</v>
      </c>
      <c r="C35" t="s">
        <v>635</v>
      </c>
      <c r="D35" t="s">
        <v>400</v>
      </c>
      <c r="E35" t="s">
        <v>1309</v>
      </c>
      <c r="G35">
        <v>10</v>
      </c>
      <c r="H35" s="55" t="str">
        <f t="shared" si="0"/>
        <v/>
      </c>
      <c r="I35" s="55">
        <f t="shared" si="1"/>
        <v>1841</v>
      </c>
      <c r="J35" s="9" t="s">
        <v>1301</v>
      </c>
      <c r="K35" t="s">
        <v>1115</v>
      </c>
      <c r="L35" s="52" t="str">
        <f t="shared" si="4"/>
        <v>Daughter</v>
      </c>
      <c r="M35" s="52">
        <f t="shared" si="5"/>
        <v>30</v>
      </c>
      <c r="N35" t="s">
        <v>1301</v>
      </c>
      <c r="O35" s="2">
        <v>4</v>
      </c>
      <c r="P35" s="52" t="s">
        <v>1651</v>
      </c>
    </row>
    <row r="36" spans="1:16" x14ac:dyDescent="0.2">
      <c r="A36" s="52">
        <v>35</v>
      </c>
      <c r="B36" t="s">
        <v>45</v>
      </c>
      <c r="C36" t="s">
        <v>338</v>
      </c>
      <c r="D36" t="s">
        <v>400</v>
      </c>
      <c r="E36" t="s">
        <v>1309</v>
      </c>
      <c r="G36">
        <v>9</v>
      </c>
      <c r="H36" s="55" t="str">
        <f t="shared" si="0"/>
        <v/>
      </c>
      <c r="I36" s="55">
        <f t="shared" si="1"/>
        <v>1842</v>
      </c>
      <c r="J36" s="9" t="s">
        <v>784</v>
      </c>
      <c r="K36" t="s">
        <v>1115</v>
      </c>
      <c r="L36" s="52" t="str">
        <f t="shared" si="4"/>
        <v>Daughter</v>
      </c>
      <c r="M36" s="52">
        <f t="shared" si="5"/>
        <v>30</v>
      </c>
      <c r="N36" t="s">
        <v>1301</v>
      </c>
      <c r="O36" s="2">
        <v>4</v>
      </c>
      <c r="P36" s="52" t="s">
        <v>1651</v>
      </c>
    </row>
    <row r="37" spans="1:16" x14ac:dyDescent="0.2">
      <c r="A37" s="52">
        <v>36</v>
      </c>
      <c r="B37" t="s">
        <v>45</v>
      </c>
      <c r="C37" t="s">
        <v>391</v>
      </c>
      <c r="D37" t="s">
        <v>400</v>
      </c>
      <c r="E37" t="s">
        <v>1309</v>
      </c>
      <c r="G37">
        <v>6</v>
      </c>
      <c r="H37" s="55" t="str">
        <f t="shared" si="0"/>
        <v/>
      </c>
      <c r="I37" s="55">
        <f t="shared" si="1"/>
        <v>1845</v>
      </c>
      <c r="J37" s="9" t="s">
        <v>1301</v>
      </c>
      <c r="K37" t="s">
        <v>1115</v>
      </c>
      <c r="L37" s="52" t="str">
        <f t="shared" si="4"/>
        <v>Daughter</v>
      </c>
      <c r="M37" s="52">
        <f t="shared" si="5"/>
        <v>30</v>
      </c>
      <c r="N37" t="s">
        <v>1301</v>
      </c>
      <c r="O37" s="2">
        <v>4</v>
      </c>
      <c r="P37" s="52" t="s">
        <v>1651</v>
      </c>
    </row>
    <row r="38" spans="1:16" x14ac:dyDescent="0.2">
      <c r="A38" s="52">
        <v>37</v>
      </c>
      <c r="B38" t="s">
        <v>45</v>
      </c>
      <c r="C38" t="s">
        <v>77</v>
      </c>
      <c r="D38" t="s">
        <v>409</v>
      </c>
      <c r="E38" t="s">
        <v>1309</v>
      </c>
      <c r="F38">
        <v>4</v>
      </c>
      <c r="H38" s="55">
        <f t="shared" si="0"/>
        <v>1847</v>
      </c>
      <c r="I38" s="55" t="str">
        <f t="shared" si="1"/>
        <v/>
      </c>
      <c r="J38" s="9" t="s">
        <v>1301</v>
      </c>
      <c r="K38" t="s">
        <v>1115</v>
      </c>
      <c r="L38" s="52" t="str">
        <f t="shared" si="4"/>
        <v>Son</v>
      </c>
      <c r="M38" s="52">
        <f t="shared" si="5"/>
        <v>30</v>
      </c>
      <c r="N38" t="s">
        <v>1301</v>
      </c>
      <c r="O38" s="2">
        <v>4</v>
      </c>
      <c r="P38" s="52" t="s">
        <v>1651</v>
      </c>
    </row>
    <row r="39" spans="1:16" x14ac:dyDescent="0.2">
      <c r="A39" s="52">
        <v>38</v>
      </c>
      <c r="B39" t="s">
        <v>45</v>
      </c>
      <c r="C39" t="s">
        <v>707</v>
      </c>
      <c r="D39" t="s">
        <v>400</v>
      </c>
      <c r="E39" t="s">
        <v>1309</v>
      </c>
      <c r="G39">
        <v>2</v>
      </c>
      <c r="H39" s="55" t="str">
        <f t="shared" si="0"/>
        <v/>
      </c>
      <c r="I39" s="55">
        <f t="shared" si="1"/>
        <v>1849</v>
      </c>
      <c r="J39" s="9" t="s">
        <v>1301</v>
      </c>
      <c r="K39" t="s">
        <v>1115</v>
      </c>
      <c r="L39" s="52" t="str">
        <f t="shared" si="4"/>
        <v>Daughter</v>
      </c>
      <c r="M39" s="52">
        <f t="shared" si="5"/>
        <v>30</v>
      </c>
      <c r="N39" t="s">
        <v>1301</v>
      </c>
      <c r="O39" s="2">
        <v>4</v>
      </c>
      <c r="P39" s="52" t="s">
        <v>1651</v>
      </c>
    </row>
    <row r="40" spans="1:16" x14ac:dyDescent="0.2">
      <c r="A40" s="52">
        <v>39</v>
      </c>
      <c r="B40" t="s">
        <v>45</v>
      </c>
      <c r="C40" t="s">
        <v>50</v>
      </c>
      <c r="D40" t="s">
        <v>705</v>
      </c>
      <c r="E40" t="s">
        <v>5</v>
      </c>
      <c r="F40">
        <v>25</v>
      </c>
      <c r="H40" s="55">
        <f t="shared" si="0"/>
        <v>1826</v>
      </c>
      <c r="I40" s="55" t="str">
        <f t="shared" si="1"/>
        <v/>
      </c>
      <c r="J40" t="s">
        <v>12</v>
      </c>
      <c r="K40" t="s">
        <v>1115</v>
      </c>
      <c r="L40" s="52" t="str">
        <f t="shared" si="4"/>
        <v>Lodger</v>
      </c>
      <c r="M40" s="52">
        <f t="shared" si="5"/>
        <v>30</v>
      </c>
      <c r="N40" t="s">
        <v>1301</v>
      </c>
      <c r="O40" s="2">
        <v>4</v>
      </c>
      <c r="P40" s="52" t="s">
        <v>1651</v>
      </c>
    </row>
    <row r="41" spans="1:16" x14ac:dyDescent="0.2">
      <c r="A41" s="52">
        <v>40</v>
      </c>
      <c r="B41" t="s">
        <v>45</v>
      </c>
      <c r="C41" t="s">
        <v>46</v>
      </c>
      <c r="D41" t="s">
        <v>705</v>
      </c>
      <c r="E41" t="s">
        <v>5</v>
      </c>
      <c r="G41">
        <v>20</v>
      </c>
      <c r="H41" s="55" t="str">
        <f t="shared" si="0"/>
        <v/>
      </c>
      <c r="I41" s="55">
        <f t="shared" si="1"/>
        <v>1831</v>
      </c>
      <c r="J41" t="s">
        <v>703</v>
      </c>
      <c r="K41" t="s">
        <v>723</v>
      </c>
      <c r="L41" s="52" t="str">
        <f t="shared" si="4"/>
        <v>Lodger</v>
      </c>
      <c r="M41" s="52">
        <f t="shared" si="5"/>
        <v>30</v>
      </c>
      <c r="N41" t="s">
        <v>1301</v>
      </c>
      <c r="O41" s="2">
        <v>4</v>
      </c>
      <c r="P41" s="52" t="s">
        <v>1651</v>
      </c>
    </row>
    <row r="42" spans="1:16" x14ac:dyDescent="0.2">
      <c r="A42" s="52">
        <v>41</v>
      </c>
      <c r="B42" t="s">
        <v>100</v>
      </c>
      <c r="C42" t="s">
        <v>101</v>
      </c>
      <c r="D42" t="s">
        <v>9</v>
      </c>
      <c r="E42" t="s">
        <v>5</v>
      </c>
      <c r="F42">
        <v>50</v>
      </c>
      <c r="H42" s="55">
        <f t="shared" si="0"/>
        <v>1801</v>
      </c>
      <c r="I42" s="55" t="str">
        <f t="shared" si="1"/>
        <v/>
      </c>
      <c r="J42" t="s">
        <v>12</v>
      </c>
      <c r="K42" t="s">
        <v>724</v>
      </c>
      <c r="L42" s="52" t="str">
        <f t="shared" si="4"/>
        <v>Head</v>
      </c>
      <c r="M42" s="52">
        <f t="shared" si="5"/>
        <v>41</v>
      </c>
      <c r="N42" t="s">
        <v>1301</v>
      </c>
      <c r="O42" s="2">
        <v>5</v>
      </c>
      <c r="P42" s="52" t="s">
        <v>1651</v>
      </c>
    </row>
    <row r="43" spans="1:16" x14ac:dyDescent="0.2">
      <c r="A43" s="52">
        <v>42</v>
      </c>
      <c r="B43" t="s">
        <v>100</v>
      </c>
      <c r="C43" t="s">
        <v>46</v>
      </c>
      <c r="D43" t="s">
        <v>397</v>
      </c>
      <c r="E43" t="s">
        <v>5</v>
      </c>
      <c r="G43">
        <v>44</v>
      </c>
      <c r="H43" s="55" t="str">
        <f t="shared" si="0"/>
        <v/>
      </c>
      <c r="I43" s="55">
        <f t="shared" si="1"/>
        <v>1807</v>
      </c>
      <c r="J43" t="s">
        <v>703</v>
      </c>
      <c r="K43" t="s">
        <v>1115</v>
      </c>
      <c r="L43" s="52" t="str">
        <f t="shared" si="4"/>
        <v>Wife</v>
      </c>
      <c r="M43" s="52">
        <f t="shared" si="5"/>
        <v>41</v>
      </c>
      <c r="N43" t="s">
        <v>1301</v>
      </c>
      <c r="O43" s="2">
        <v>5</v>
      </c>
      <c r="P43" s="52" t="s">
        <v>1651</v>
      </c>
    </row>
    <row r="44" spans="1:16" x14ac:dyDescent="0.2">
      <c r="A44" s="52">
        <v>43</v>
      </c>
      <c r="B44" t="s">
        <v>170</v>
      </c>
      <c r="C44" t="s">
        <v>44</v>
      </c>
      <c r="D44" t="s">
        <v>705</v>
      </c>
      <c r="E44" t="s">
        <v>761</v>
      </c>
      <c r="F44">
        <v>30</v>
      </c>
      <c r="H44" s="55">
        <f t="shared" si="0"/>
        <v>1821</v>
      </c>
      <c r="I44" s="55" t="str">
        <f t="shared" si="1"/>
        <v/>
      </c>
      <c r="J44" t="s">
        <v>1886</v>
      </c>
      <c r="K44" t="s">
        <v>725</v>
      </c>
      <c r="L44" s="52" t="str">
        <f t="shared" si="4"/>
        <v>Lodger</v>
      </c>
      <c r="M44" s="52">
        <f t="shared" si="5"/>
        <v>41</v>
      </c>
      <c r="N44" t="s">
        <v>1301</v>
      </c>
      <c r="O44" s="2">
        <v>5</v>
      </c>
      <c r="P44" s="52" t="s">
        <v>1651</v>
      </c>
    </row>
    <row r="45" spans="1:16" x14ac:dyDescent="0.2">
      <c r="A45" s="52">
        <v>44</v>
      </c>
      <c r="B45" t="s">
        <v>708</v>
      </c>
      <c r="C45" t="s">
        <v>101</v>
      </c>
      <c r="D45" t="s">
        <v>705</v>
      </c>
      <c r="E45" t="s">
        <v>761</v>
      </c>
      <c r="F45">
        <v>34</v>
      </c>
      <c r="H45" s="55">
        <f t="shared" si="0"/>
        <v>1817</v>
      </c>
      <c r="I45" s="55" t="str">
        <f t="shared" si="1"/>
        <v/>
      </c>
      <c r="J45" t="s">
        <v>1880</v>
      </c>
      <c r="K45" t="s">
        <v>726</v>
      </c>
      <c r="L45" s="52" t="str">
        <f t="shared" si="4"/>
        <v>Lodger</v>
      </c>
      <c r="M45" s="52">
        <f t="shared" si="5"/>
        <v>41</v>
      </c>
      <c r="N45" t="s">
        <v>1301</v>
      </c>
      <c r="O45" s="2">
        <v>5</v>
      </c>
      <c r="P45" s="52" t="s">
        <v>1651</v>
      </c>
    </row>
    <row r="46" spans="1:16" x14ac:dyDescent="0.2">
      <c r="A46" s="52">
        <v>45</v>
      </c>
      <c r="B46" t="s">
        <v>102</v>
      </c>
      <c r="C46" t="s">
        <v>44</v>
      </c>
      <c r="D46" t="s">
        <v>9</v>
      </c>
      <c r="E46" t="s">
        <v>5</v>
      </c>
      <c r="F46">
        <v>31</v>
      </c>
      <c r="H46" s="55">
        <f t="shared" si="0"/>
        <v>1820</v>
      </c>
      <c r="I46" s="55" t="str">
        <f t="shared" si="1"/>
        <v/>
      </c>
      <c r="J46" t="s">
        <v>12</v>
      </c>
      <c r="K46" t="s">
        <v>551</v>
      </c>
      <c r="L46" s="52" t="str">
        <f t="shared" si="4"/>
        <v>Head</v>
      </c>
      <c r="M46" s="52">
        <f t="shared" si="5"/>
        <v>45</v>
      </c>
      <c r="N46" t="s">
        <v>1301</v>
      </c>
      <c r="O46" s="2">
        <v>6</v>
      </c>
      <c r="P46" s="52" t="s">
        <v>1651</v>
      </c>
    </row>
    <row r="47" spans="1:16" x14ac:dyDescent="0.2">
      <c r="A47" s="52">
        <v>46</v>
      </c>
      <c r="B47" t="s">
        <v>102</v>
      </c>
      <c r="C47" t="s">
        <v>391</v>
      </c>
      <c r="D47" t="s">
        <v>397</v>
      </c>
      <c r="E47" t="s">
        <v>5</v>
      </c>
      <c r="G47">
        <v>25</v>
      </c>
      <c r="H47" s="55" t="str">
        <f t="shared" si="0"/>
        <v/>
      </c>
      <c r="I47" s="55">
        <f t="shared" si="1"/>
        <v>1826</v>
      </c>
      <c r="J47" t="s">
        <v>703</v>
      </c>
      <c r="K47" t="s">
        <v>727</v>
      </c>
      <c r="L47" s="52" t="str">
        <f t="shared" si="4"/>
        <v>Wife</v>
      </c>
      <c r="M47" s="52">
        <f t="shared" si="5"/>
        <v>45</v>
      </c>
      <c r="N47" t="s">
        <v>1301</v>
      </c>
      <c r="O47" s="2">
        <v>6</v>
      </c>
      <c r="P47" s="52" t="s">
        <v>1651</v>
      </c>
    </row>
    <row r="48" spans="1:16" x14ac:dyDescent="0.2">
      <c r="A48" s="52">
        <v>47</v>
      </c>
      <c r="B48" t="s">
        <v>102</v>
      </c>
      <c r="C48" t="s">
        <v>709</v>
      </c>
      <c r="D48" t="s">
        <v>409</v>
      </c>
      <c r="E48" t="s">
        <v>761</v>
      </c>
      <c r="F48">
        <v>2</v>
      </c>
      <c r="H48" s="55">
        <f t="shared" si="0"/>
        <v>1849</v>
      </c>
      <c r="I48" s="55" t="str">
        <f t="shared" si="1"/>
        <v/>
      </c>
      <c r="J48" t="s">
        <v>1827</v>
      </c>
      <c r="K48" t="s">
        <v>1115</v>
      </c>
      <c r="L48" s="52" t="str">
        <f t="shared" si="4"/>
        <v>Son</v>
      </c>
      <c r="M48" s="52">
        <f t="shared" si="5"/>
        <v>45</v>
      </c>
      <c r="N48" t="s">
        <v>1301</v>
      </c>
      <c r="O48" s="2">
        <v>6</v>
      </c>
      <c r="P48" s="52" t="s">
        <v>1651</v>
      </c>
    </row>
    <row r="49" spans="1:16" x14ac:dyDescent="0.2">
      <c r="A49" s="52">
        <v>48</v>
      </c>
      <c r="B49" t="s">
        <v>45</v>
      </c>
      <c r="C49" t="s">
        <v>103</v>
      </c>
      <c r="D49" t="s">
        <v>9</v>
      </c>
      <c r="E49" t="s">
        <v>5</v>
      </c>
      <c r="F49">
        <v>25</v>
      </c>
      <c r="H49" s="55">
        <f t="shared" si="0"/>
        <v>1826</v>
      </c>
      <c r="I49" s="55" t="str">
        <f t="shared" si="1"/>
        <v/>
      </c>
      <c r="J49" t="s">
        <v>12</v>
      </c>
      <c r="K49" t="s">
        <v>1115</v>
      </c>
      <c r="L49" s="52" t="str">
        <f t="shared" si="4"/>
        <v>Head</v>
      </c>
      <c r="M49" s="52">
        <f t="shared" si="5"/>
        <v>48</v>
      </c>
      <c r="N49" t="s">
        <v>1301</v>
      </c>
      <c r="O49" s="2">
        <v>7</v>
      </c>
      <c r="P49" s="52" t="s">
        <v>1651</v>
      </c>
    </row>
    <row r="50" spans="1:16" x14ac:dyDescent="0.2">
      <c r="A50" s="52">
        <v>49</v>
      </c>
      <c r="B50" t="s">
        <v>45</v>
      </c>
      <c r="C50" t="s">
        <v>390</v>
      </c>
      <c r="D50" t="s">
        <v>397</v>
      </c>
      <c r="E50" t="s">
        <v>5</v>
      </c>
      <c r="G50">
        <v>25</v>
      </c>
      <c r="H50" s="55" t="str">
        <f t="shared" si="0"/>
        <v/>
      </c>
      <c r="I50" s="55">
        <f t="shared" si="1"/>
        <v>1826</v>
      </c>
      <c r="J50" t="s">
        <v>703</v>
      </c>
      <c r="K50" t="s">
        <v>728</v>
      </c>
      <c r="L50" s="52" t="str">
        <f t="shared" si="4"/>
        <v>Wife</v>
      </c>
      <c r="M50" s="52">
        <f t="shared" si="5"/>
        <v>48</v>
      </c>
      <c r="N50" t="s">
        <v>1301</v>
      </c>
      <c r="O50" s="2">
        <v>7</v>
      </c>
      <c r="P50" s="52" t="s">
        <v>1651</v>
      </c>
    </row>
    <row r="51" spans="1:16" x14ac:dyDescent="0.2">
      <c r="A51" s="52">
        <v>50</v>
      </c>
      <c r="B51" t="s">
        <v>104</v>
      </c>
      <c r="C51" t="s">
        <v>98</v>
      </c>
      <c r="D51" t="s">
        <v>9</v>
      </c>
      <c r="E51" t="s">
        <v>5</v>
      </c>
      <c r="F51">
        <v>37</v>
      </c>
      <c r="H51" s="55">
        <f t="shared" si="0"/>
        <v>1814</v>
      </c>
      <c r="I51" s="55" t="str">
        <f t="shared" si="1"/>
        <v/>
      </c>
      <c r="J51" t="s">
        <v>244</v>
      </c>
      <c r="K51" t="s">
        <v>601</v>
      </c>
      <c r="L51" s="52" t="str">
        <f t="shared" si="4"/>
        <v>Head</v>
      </c>
      <c r="M51" s="52">
        <f t="shared" si="5"/>
        <v>50</v>
      </c>
      <c r="N51" t="s">
        <v>1301</v>
      </c>
      <c r="O51" s="2">
        <v>8</v>
      </c>
      <c r="P51" s="52" t="s">
        <v>1651</v>
      </c>
    </row>
    <row r="52" spans="1:16" x14ac:dyDescent="0.2">
      <c r="A52" s="52">
        <v>51</v>
      </c>
      <c r="B52" t="s">
        <v>104</v>
      </c>
      <c r="C52" t="s">
        <v>635</v>
      </c>
      <c r="D52" t="s">
        <v>397</v>
      </c>
      <c r="E52" t="s">
        <v>5</v>
      </c>
      <c r="G52">
        <v>30</v>
      </c>
      <c r="H52" s="55" t="str">
        <f t="shared" si="0"/>
        <v/>
      </c>
      <c r="I52" s="55">
        <f t="shared" si="1"/>
        <v>1821</v>
      </c>
      <c r="J52" s="9" t="s">
        <v>1313</v>
      </c>
      <c r="K52" t="s">
        <v>603</v>
      </c>
      <c r="L52" s="52" t="str">
        <f t="shared" si="4"/>
        <v>Wife</v>
      </c>
      <c r="M52" s="52">
        <f t="shared" si="5"/>
        <v>50</v>
      </c>
      <c r="N52" t="s">
        <v>1301</v>
      </c>
      <c r="O52" s="2">
        <v>8</v>
      </c>
      <c r="P52" s="52" t="s">
        <v>1651</v>
      </c>
    </row>
    <row r="53" spans="1:16" x14ac:dyDescent="0.2">
      <c r="A53" s="52">
        <v>52</v>
      </c>
      <c r="B53" t="s">
        <v>104</v>
      </c>
      <c r="C53" t="s">
        <v>69</v>
      </c>
      <c r="D53" t="s">
        <v>409</v>
      </c>
      <c r="E53" t="s">
        <v>761</v>
      </c>
      <c r="F53">
        <v>8</v>
      </c>
      <c r="H53" s="55">
        <f t="shared" si="0"/>
        <v>1843</v>
      </c>
      <c r="I53" s="55" t="str">
        <f t="shared" si="1"/>
        <v/>
      </c>
      <c r="J53" s="9" t="s">
        <v>1832</v>
      </c>
      <c r="K53" t="s">
        <v>603</v>
      </c>
      <c r="L53" s="52" t="str">
        <f t="shared" si="4"/>
        <v>Son</v>
      </c>
      <c r="M53" s="52">
        <f t="shared" si="5"/>
        <v>50</v>
      </c>
      <c r="N53" t="s">
        <v>1301</v>
      </c>
      <c r="O53" s="2">
        <v>8</v>
      </c>
      <c r="P53" s="52" t="s">
        <v>1651</v>
      </c>
    </row>
    <row r="54" spans="1:16" x14ac:dyDescent="0.2">
      <c r="A54" s="52">
        <v>53</v>
      </c>
      <c r="B54" t="s">
        <v>104</v>
      </c>
      <c r="C54" t="s">
        <v>50</v>
      </c>
      <c r="D54" t="s">
        <v>409</v>
      </c>
      <c r="E54" t="s">
        <v>761</v>
      </c>
      <c r="F54">
        <v>6</v>
      </c>
      <c r="H54" s="55">
        <f t="shared" si="0"/>
        <v>1845</v>
      </c>
      <c r="I54" s="55" t="str">
        <f t="shared" si="1"/>
        <v/>
      </c>
      <c r="J54" s="9" t="s">
        <v>1832</v>
      </c>
      <c r="K54" t="s">
        <v>1115</v>
      </c>
      <c r="L54" s="52" t="str">
        <f t="shared" si="4"/>
        <v>Son</v>
      </c>
      <c r="M54" s="52">
        <f t="shared" si="5"/>
        <v>50</v>
      </c>
      <c r="N54" t="s">
        <v>1301</v>
      </c>
      <c r="O54" s="2">
        <v>8</v>
      </c>
      <c r="P54" s="52" t="s">
        <v>1651</v>
      </c>
    </row>
    <row r="55" spans="1:16" x14ac:dyDescent="0.2">
      <c r="A55" s="52">
        <v>54</v>
      </c>
      <c r="B55" t="s">
        <v>104</v>
      </c>
      <c r="C55" t="s">
        <v>710</v>
      </c>
      <c r="D55" t="s">
        <v>400</v>
      </c>
      <c r="E55" t="s">
        <v>1309</v>
      </c>
      <c r="G55">
        <v>4</v>
      </c>
      <c r="H55" s="55" t="str">
        <f t="shared" si="0"/>
        <v/>
      </c>
      <c r="I55" s="55">
        <f t="shared" si="1"/>
        <v>1847</v>
      </c>
      <c r="J55" s="9" t="s">
        <v>1833</v>
      </c>
      <c r="K55" t="s">
        <v>1115</v>
      </c>
      <c r="L55" s="52" t="str">
        <f t="shared" si="4"/>
        <v>Daughter</v>
      </c>
      <c r="M55" s="52">
        <f t="shared" si="5"/>
        <v>50</v>
      </c>
      <c r="N55" t="s">
        <v>1301</v>
      </c>
      <c r="O55" s="2">
        <v>8</v>
      </c>
      <c r="P55" s="52" t="s">
        <v>1651</v>
      </c>
    </row>
    <row r="56" spans="1:16" x14ac:dyDescent="0.2">
      <c r="A56" s="52">
        <v>55</v>
      </c>
      <c r="B56" t="s">
        <v>104</v>
      </c>
      <c r="C56" t="s">
        <v>98</v>
      </c>
      <c r="D56" t="s">
        <v>409</v>
      </c>
      <c r="E56" t="s">
        <v>1309</v>
      </c>
      <c r="F56">
        <v>2</v>
      </c>
      <c r="H56" s="55">
        <f t="shared" si="0"/>
        <v>1849</v>
      </c>
      <c r="I56" s="55" t="str">
        <f t="shared" si="1"/>
        <v/>
      </c>
      <c r="J56" s="9" t="s">
        <v>1832</v>
      </c>
      <c r="K56" t="s">
        <v>1115</v>
      </c>
      <c r="L56" s="52" t="str">
        <f t="shared" si="4"/>
        <v>Son</v>
      </c>
      <c r="M56" s="52">
        <f t="shared" si="5"/>
        <v>50</v>
      </c>
      <c r="N56" t="s">
        <v>1301</v>
      </c>
      <c r="O56" s="2">
        <v>8</v>
      </c>
      <c r="P56" s="52" t="s">
        <v>1651</v>
      </c>
    </row>
    <row r="57" spans="1:16" x14ac:dyDescent="0.2">
      <c r="A57" s="52">
        <v>56</v>
      </c>
      <c r="B57" t="s">
        <v>104</v>
      </c>
      <c r="C57" t="s">
        <v>44</v>
      </c>
      <c r="D57" t="s">
        <v>409</v>
      </c>
      <c r="E57" t="s">
        <v>1309</v>
      </c>
      <c r="F57">
        <f>10/12</f>
        <v>0.83333333333333337</v>
      </c>
      <c r="H57" s="55">
        <f t="shared" si="0"/>
        <v>1850</v>
      </c>
      <c r="I57" s="55" t="str">
        <f t="shared" si="1"/>
        <v/>
      </c>
      <c r="J57" s="9" t="s">
        <v>1832</v>
      </c>
      <c r="K57" t="s">
        <v>1115</v>
      </c>
      <c r="L57" s="52" t="str">
        <f t="shared" si="4"/>
        <v>Son</v>
      </c>
      <c r="M57" s="52">
        <f t="shared" si="5"/>
        <v>50</v>
      </c>
      <c r="N57" t="s">
        <v>1301</v>
      </c>
      <c r="O57" s="2">
        <v>8</v>
      </c>
      <c r="P57" s="52" t="s">
        <v>1651</v>
      </c>
    </row>
    <row r="58" spans="1:16" x14ac:dyDescent="0.2">
      <c r="A58" s="52">
        <v>57</v>
      </c>
      <c r="B58" t="s">
        <v>711</v>
      </c>
      <c r="C58" t="s">
        <v>712</v>
      </c>
      <c r="D58" t="s">
        <v>422</v>
      </c>
      <c r="E58" t="s">
        <v>761</v>
      </c>
      <c r="F58">
        <v>18</v>
      </c>
      <c r="H58" s="55">
        <f t="shared" si="0"/>
        <v>1833</v>
      </c>
      <c r="I58" s="55" t="str">
        <f t="shared" si="1"/>
        <v/>
      </c>
      <c r="J58" t="s">
        <v>13</v>
      </c>
      <c r="K58" t="s">
        <v>729</v>
      </c>
      <c r="L58" s="52" t="str">
        <f t="shared" si="4"/>
        <v>Servant</v>
      </c>
      <c r="M58" s="52">
        <f t="shared" si="5"/>
        <v>50</v>
      </c>
      <c r="N58" t="s">
        <v>1301</v>
      </c>
      <c r="O58" s="2">
        <v>8</v>
      </c>
      <c r="P58" s="52" t="s">
        <v>1651</v>
      </c>
    </row>
    <row r="59" spans="1:16" x14ac:dyDescent="0.2">
      <c r="A59" s="52">
        <v>58</v>
      </c>
      <c r="B59" t="s">
        <v>45</v>
      </c>
      <c r="C59" t="s">
        <v>391</v>
      </c>
      <c r="D59" t="s">
        <v>422</v>
      </c>
      <c r="E59" t="s">
        <v>761</v>
      </c>
      <c r="G59">
        <v>13</v>
      </c>
      <c r="H59" s="55" t="str">
        <f t="shared" si="0"/>
        <v/>
      </c>
      <c r="I59" s="55">
        <f t="shared" si="1"/>
        <v>1838</v>
      </c>
      <c r="J59" t="s">
        <v>713</v>
      </c>
      <c r="K59" t="s">
        <v>1115</v>
      </c>
      <c r="L59" s="52" t="str">
        <f t="shared" si="4"/>
        <v>Servant</v>
      </c>
      <c r="M59" s="52">
        <f t="shared" si="5"/>
        <v>50</v>
      </c>
      <c r="N59" t="s">
        <v>1301</v>
      </c>
      <c r="O59" s="2">
        <v>8</v>
      </c>
      <c r="P59" s="52" t="s">
        <v>1651</v>
      </c>
    </row>
    <row r="60" spans="1:16" x14ac:dyDescent="0.2">
      <c r="A60" s="52">
        <v>59</v>
      </c>
      <c r="B60" t="s">
        <v>43</v>
      </c>
      <c r="C60" t="s">
        <v>77</v>
      </c>
      <c r="D60" t="s">
        <v>9</v>
      </c>
      <c r="E60" t="s">
        <v>5</v>
      </c>
      <c r="F60">
        <v>37</v>
      </c>
      <c r="H60" s="55">
        <f t="shared" si="0"/>
        <v>1814</v>
      </c>
      <c r="I60" s="55" t="str">
        <f t="shared" si="1"/>
        <v/>
      </c>
      <c r="J60" t="s">
        <v>246</v>
      </c>
      <c r="K60" t="s">
        <v>1115</v>
      </c>
      <c r="L60" s="52" t="str">
        <f t="shared" si="4"/>
        <v>Head</v>
      </c>
      <c r="M60" s="52">
        <f t="shared" si="5"/>
        <v>59</v>
      </c>
      <c r="N60" t="s">
        <v>1301</v>
      </c>
      <c r="O60" s="2">
        <v>9</v>
      </c>
      <c r="P60" s="52" t="s">
        <v>1651</v>
      </c>
    </row>
    <row r="61" spans="1:16" x14ac:dyDescent="0.2">
      <c r="A61" s="52">
        <v>60</v>
      </c>
      <c r="B61" t="s">
        <v>43</v>
      </c>
      <c r="C61" t="s">
        <v>123</v>
      </c>
      <c r="D61" t="s">
        <v>397</v>
      </c>
      <c r="E61" t="s">
        <v>5</v>
      </c>
      <c r="G61">
        <v>36</v>
      </c>
      <c r="H61" s="55" t="str">
        <f t="shared" si="0"/>
        <v/>
      </c>
      <c r="I61" s="55">
        <f t="shared" si="1"/>
        <v>1815</v>
      </c>
      <c r="J61" s="9" t="s">
        <v>1314</v>
      </c>
      <c r="K61" t="s">
        <v>722</v>
      </c>
      <c r="L61" s="52" t="str">
        <f t="shared" si="4"/>
        <v>Wife</v>
      </c>
      <c r="M61" s="52">
        <f t="shared" si="5"/>
        <v>59</v>
      </c>
      <c r="N61" t="s">
        <v>1301</v>
      </c>
      <c r="O61" s="2">
        <v>9</v>
      </c>
      <c r="P61" s="52" t="s">
        <v>1651</v>
      </c>
    </row>
    <row r="62" spans="1:16" x14ac:dyDescent="0.2">
      <c r="A62" s="52">
        <v>61</v>
      </c>
      <c r="B62" t="s">
        <v>43</v>
      </c>
      <c r="C62" t="s">
        <v>399</v>
      </c>
      <c r="D62" t="s">
        <v>400</v>
      </c>
      <c r="E62" t="s">
        <v>761</v>
      </c>
      <c r="G62">
        <v>8</v>
      </c>
      <c r="H62" s="55" t="str">
        <f t="shared" si="0"/>
        <v/>
      </c>
      <c r="I62" s="55">
        <f t="shared" si="1"/>
        <v>1843</v>
      </c>
      <c r="J62" s="9" t="s">
        <v>2870</v>
      </c>
      <c r="K62" t="s">
        <v>1115</v>
      </c>
      <c r="L62" s="52" t="str">
        <f t="shared" si="4"/>
        <v>Daughter</v>
      </c>
      <c r="M62" s="52">
        <f t="shared" si="5"/>
        <v>59</v>
      </c>
      <c r="N62" t="s">
        <v>1301</v>
      </c>
      <c r="O62" s="2">
        <v>9</v>
      </c>
      <c r="P62" s="52" t="s">
        <v>1651</v>
      </c>
    </row>
    <row r="63" spans="1:16" x14ac:dyDescent="0.2">
      <c r="A63" s="52">
        <v>62</v>
      </c>
      <c r="B63" t="s">
        <v>43</v>
      </c>
      <c r="C63" t="s">
        <v>65</v>
      </c>
      <c r="D63" t="s">
        <v>409</v>
      </c>
      <c r="E63" t="s">
        <v>761</v>
      </c>
      <c r="F63">
        <v>6</v>
      </c>
      <c r="H63" s="55">
        <f t="shared" si="0"/>
        <v>1845</v>
      </c>
      <c r="I63" s="55" t="str">
        <f t="shared" si="1"/>
        <v/>
      </c>
      <c r="J63" s="9" t="s">
        <v>2869</v>
      </c>
      <c r="K63" t="s">
        <v>1115</v>
      </c>
      <c r="L63" s="52" t="str">
        <f t="shared" si="4"/>
        <v>Son</v>
      </c>
      <c r="M63" s="52">
        <f t="shared" si="5"/>
        <v>59</v>
      </c>
      <c r="N63" t="s">
        <v>1301</v>
      </c>
      <c r="O63" s="2">
        <v>9</v>
      </c>
      <c r="P63" s="52" t="s">
        <v>1651</v>
      </c>
    </row>
    <row r="64" spans="1:16" x14ac:dyDescent="0.2">
      <c r="A64" s="52">
        <v>63</v>
      </c>
      <c r="B64" t="s">
        <v>43</v>
      </c>
      <c r="C64" t="s">
        <v>730</v>
      </c>
      <c r="D64" t="s">
        <v>400</v>
      </c>
      <c r="E64" t="s">
        <v>761</v>
      </c>
      <c r="G64">
        <v>4</v>
      </c>
      <c r="H64" s="55" t="str">
        <f t="shared" si="0"/>
        <v/>
      </c>
      <c r="I64" s="55">
        <f t="shared" si="1"/>
        <v>1847</v>
      </c>
      <c r="J64" s="9" t="s">
        <v>2870</v>
      </c>
      <c r="K64" t="s">
        <v>1115</v>
      </c>
      <c r="L64" s="52" t="str">
        <f t="shared" si="4"/>
        <v>Daughter</v>
      </c>
      <c r="M64" s="52">
        <f t="shared" si="5"/>
        <v>59</v>
      </c>
      <c r="N64" t="s">
        <v>1301</v>
      </c>
      <c r="O64" s="2">
        <v>9</v>
      </c>
      <c r="P64" s="52" t="s">
        <v>1651</v>
      </c>
    </row>
    <row r="65" spans="1:16" x14ac:dyDescent="0.2">
      <c r="A65" s="52">
        <v>64</v>
      </c>
      <c r="B65" t="s">
        <v>43</v>
      </c>
      <c r="C65" t="s">
        <v>671</v>
      </c>
      <c r="D65" t="s">
        <v>409</v>
      </c>
      <c r="E65" t="s">
        <v>761</v>
      </c>
      <c r="F65">
        <v>1</v>
      </c>
      <c r="H65" s="55">
        <f t="shared" si="0"/>
        <v>1850</v>
      </c>
      <c r="I65" s="55" t="str">
        <f t="shared" si="1"/>
        <v/>
      </c>
      <c r="J65" s="9" t="s">
        <v>2869</v>
      </c>
      <c r="K65" t="s">
        <v>1115</v>
      </c>
      <c r="L65" s="52" t="str">
        <f t="shared" si="4"/>
        <v>Son</v>
      </c>
      <c r="M65" s="52">
        <f t="shared" si="5"/>
        <v>59</v>
      </c>
      <c r="N65" t="s">
        <v>1301</v>
      </c>
      <c r="O65" s="2">
        <v>9</v>
      </c>
      <c r="P65" s="52" t="s">
        <v>1651</v>
      </c>
    </row>
    <row r="66" spans="1:16" x14ac:dyDescent="0.2">
      <c r="A66" s="52">
        <v>65</v>
      </c>
      <c r="B66" t="s">
        <v>731</v>
      </c>
      <c r="C66" t="s">
        <v>65</v>
      </c>
      <c r="D66" t="s">
        <v>422</v>
      </c>
      <c r="E66" t="s">
        <v>761</v>
      </c>
      <c r="F66">
        <v>26</v>
      </c>
      <c r="H66" s="55">
        <f t="shared" si="0"/>
        <v>1825</v>
      </c>
      <c r="I66" s="55" t="str">
        <f t="shared" si="1"/>
        <v/>
      </c>
      <c r="J66" t="s">
        <v>14</v>
      </c>
      <c r="K66" t="s">
        <v>861</v>
      </c>
      <c r="L66" s="52" t="str">
        <f t="shared" si="4"/>
        <v>Servant</v>
      </c>
      <c r="M66" s="52">
        <f t="shared" si="5"/>
        <v>59</v>
      </c>
      <c r="N66" t="s">
        <v>1301</v>
      </c>
      <c r="O66" s="2">
        <v>9</v>
      </c>
      <c r="P66" s="52" t="s">
        <v>1651</v>
      </c>
    </row>
    <row r="67" spans="1:16" x14ac:dyDescent="0.2">
      <c r="A67" s="52">
        <v>66</v>
      </c>
      <c r="B67" t="s">
        <v>61</v>
      </c>
      <c r="C67" t="s">
        <v>1317</v>
      </c>
      <c r="D67" t="s">
        <v>9</v>
      </c>
      <c r="E67" t="s">
        <v>427</v>
      </c>
      <c r="G67">
        <v>76</v>
      </c>
      <c r="H67" s="55" t="str">
        <f t="shared" ref="H67:H130" si="6">IF(ISBLANK(F67),"",INT(1851.25-F67))</f>
        <v/>
      </c>
      <c r="I67" s="55">
        <f t="shared" ref="I67:I130" si="7">IF(ISBLANK(G67),"",IF(ISBLANK(F67),INT(1851.25-G67),"Error"))</f>
        <v>1775</v>
      </c>
      <c r="J67" t="s">
        <v>1930</v>
      </c>
      <c r="K67" t="s">
        <v>1282</v>
      </c>
      <c r="L67" s="52" t="str">
        <f t="shared" si="4"/>
        <v>Head</v>
      </c>
      <c r="M67" s="52">
        <f t="shared" si="5"/>
        <v>66</v>
      </c>
      <c r="N67" t="s">
        <v>1301</v>
      </c>
      <c r="O67" s="2">
        <v>10</v>
      </c>
      <c r="P67" s="52" t="s">
        <v>1318</v>
      </c>
    </row>
    <row r="68" spans="1:16" x14ac:dyDescent="0.2">
      <c r="A68" s="52">
        <v>67</v>
      </c>
      <c r="B68" s="9" t="s">
        <v>164</v>
      </c>
      <c r="C68" t="s">
        <v>50</v>
      </c>
      <c r="D68" t="s">
        <v>9</v>
      </c>
      <c r="E68" t="s">
        <v>5</v>
      </c>
      <c r="F68" s="9">
        <v>52</v>
      </c>
      <c r="H68" s="55">
        <f t="shared" si="6"/>
        <v>1799</v>
      </c>
      <c r="I68" s="55" t="str">
        <f t="shared" si="7"/>
        <v/>
      </c>
      <c r="J68" t="s">
        <v>1315</v>
      </c>
      <c r="K68" t="s">
        <v>1115</v>
      </c>
      <c r="L68" s="52" t="str">
        <f t="shared" si="4"/>
        <v>Head</v>
      </c>
      <c r="M68" s="52">
        <f t="shared" si="5"/>
        <v>67</v>
      </c>
      <c r="N68" t="s">
        <v>1301</v>
      </c>
      <c r="O68" s="2">
        <v>11</v>
      </c>
      <c r="P68" s="52" t="s">
        <v>1316</v>
      </c>
    </row>
    <row r="69" spans="1:16" x14ac:dyDescent="0.2">
      <c r="A69" s="52">
        <v>68</v>
      </c>
      <c r="B69" s="9" t="s">
        <v>164</v>
      </c>
      <c r="C69" t="s">
        <v>46</v>
      </c>
      <c r="D69" t="s">
        <v>397</v>
      </c>
      <c r="E69" t="s">
        <v>5</v>
      </c>
      <c r="G69" s="9">
        <v>58</v>
      </c>
      <c r="H69" s="55" t="str">
        <f t="shared" si="6"/>
        <v/>
      </c>
      <c r="I69" s="55">
        <f t="shared" si="7"/>
        <v>1793</v>
      </c>
      <c r="J69" t="s">
        <v>837</v>
      </c>
      <c r="K69" t="s">
        <v>732</v>
      </c>
      <c r="L69" s="52" t="str">
        <f t="shared" si="4"/>
        <v>Wife</v>
      </c>
      <c r="M69" s="52">
        <f t="shared" si="5"/>
        <v>67</v>
      </c>
      <c r="N69" t="s">
        <v>1301</v>
      </c>
      <c r="O69" s="2">
        <v>11</v>
      </c>
      <c r="P69" s="52" t="s">
        <v>1316</v>
      </c>
    </row>
    <row r="70" spans="1:16" x14ac:dyDescent="0.2">
      <c r="A70" s="52">
        <v>69</v>
      </c>
      <c r="B70" t="s">
        <v>85</v>
      </c>
      <c r="C70" t="s">
        <v>71</v>
      </c>
      <c r="D70" t="s">
        <v>9</v>
      </c>
      <c r="E70" t="s">
        <v>5</v>
      </c>
      <c r="F70">
        <v>29</v>
      </c>
      <c r="H70" s="55">
        <f t="shared" si="6"/>
        <v>1822</v>
      </c>
      <c r="I70" s="55" t="str">
        <f t="shared" si="7"/>
        <v/>
      </c>
      <c r="J70" t="s">
        <v>12</v>
      </c>
      <c r="K70" t="s">
        <v>1115</v>
      </c>
      <c r="L70" s="52" t="str">
        <f t="shared" si="4"/>
        <v>Head</v>
      </c>
      <c r="M70" s="52">
        <f t="shared" si="5"/>
        <v>69</v>
      </c>
      <c r="N70" t="s">
        <v>1301</v>
      </c>
      <c r="O70" s="2">
        <v>12</v>
      </c>
      <c r="P70" s="52" t="s">
        <v>1651</v>
      </c>
    </row>
    <row r="71" spans="1:16" x14ac:dyDescent="0.2">
      <c r="A71" s="52">
        <v>70</v>
      </c>
      <c r="B71" t="s">
        <v>85</v>
      </c>
      <c r="C71" t="s">
        <v>169</v>
      </c>
      <c r="D71" t="s">
        <v>397</v>
      </c>
      <c r="E71" t="s">
        <v>5</v>
      </c>
      <c r="G71">
        <v>28</v>
      </c>
      <c r="H71" s="55" t="str">
        <f t="shared" si="6"/>
        <v/>
      </c>
      <c r="I71" s="55">
        <f t="shared" si="7"/>
        <v>1823</v>
      </c>
      <c r="J71" t="s">
        <v>837</v>
      </c>
      <c r="K71" t="s">
        <v>733</v>
      </c>
      <c r="L71" s="52" t="str">
        <f t="shared" si="4"/>
        <v>Wife</v>
      </c>
      <c r="M71" s="52">
        <f t="shared" si="5"/>
        <v>69</v>
      </c>
      <c r="N71" t="s">
        <v>1301</v>
      </c>
      <c r="O71" s="2">
        <v>12</v>
      </c>
      <c r="P71" s="52" t="s">
        <v>1651</v>
      </c>
    </row>
    <row r="72" spans="1:16" x14ac:dyDescent="0.2">
      <c r="A72" s="52">
        <v>71</v>
      </c>
      <c r="B72" t="s">
        <v>85</v>
      </c>
      <c r="C72" s="9" t="s">
        <v>200</v>
      </c>
      <c r="D72" t="s">
        <v>9</v>
      </c>
      <c r="E72" t="s">
        <v>5</v>
      </c>
      <c r="G72">
        <v>33</v>
      </c>
      <c r="H72" s="55" t="str">
        <f t="shared" si="6"/>
        <v/>
      </c>
      <c r="I72" s="55">
        <f t="shared" si="7"/>
        <v>1818</v>
      </c>
      <c r="J72" t="s">
        <v>837</v>
      </c>
      <c r="K72" t="s">
        <v>734</v>
      </c>
      <c r="L72" s="52" t="str">
        <f t="shared" si="4"/>
        <v>Head</v>
      </c>
      <c r="M72" s="52">
        <f t="shared" si="5"/>
        <v>71</v>
      </c>
      <c r="N72" t="s">
        <v>1301</v>
      </c>
      <c r="O72" s="2">
        <v>13</v>
      </c>
      <c r="P72" s="52" t="s">
        <v>1651</v>
      </c>
    </row>
    <row r="73" spans="1:16" x14ac:dyDescent="0.2">
      <c r="A73" s="52">
        <v>72</v>
      </c>
      <c r="B73" t="s">
        <v>85</v>
      </c>
      <c r="C73" t="s">
        <v>71</v>
      </c>
      <c r="D73" t="s">
        <v>409</v>
      </c>
      <c r="E73" t="s">
        <v>761</v>
      </c>
      <c r="F73">
        <v>11</v>
      </c>
      <c r="H73" s="55">
        <f t="shared" si="6"/>
        <v>1840</v>
      </c>
      <c r="I73" s="55" t="str">
        <f t="shared" si="7"/>
        <v/>
      </c>
      <c r="J73" t="s">
        <v>784</v>
      </c>
      <c r="K73" t="s">
        <v>1115</v>
      </c>
      <c r="L73" s="52" t="str">
        <f t="shared" si="4"/>
        <v>Son</v>
      </c>
      <c r="M73" s="52">
        <f t="shared" si="5"/>
        <v>71</v>
      </c>
      <c r="N73" t="s">
        <v>1301</v>
      </c>
      <c r="O73" s="2">
        <v>13</v>
      </c>
      <c r="P73" s="52" t="s">
        <v>1651</v>
      </c>
    </row>
    <row r="74" spans="1:16" x14ac:dyDescent="0.2">
      <c r="A74" s="52">
        <v>73</v>
      </c>
      <c r="B74" t="s">
        <v>85</v>
      </c>
      <c r="C74" t="s">
        <v>192</v>
      </c>
      <c r="D74" t="s">
        <v>409</v>
      </c>
      <c r="E74" t="s">
        <v>761</v>
      </c>
      <c r="F74">
        <v>7</v>
      </c>
      <c r="H74" s="55">
        <f t="shared" si="6"/>
        <v>1844</v>
      </c>
      <c r="I74" s="55" t="str">
        <f t="shared" si="7"/>
        <v/>
      </c>
      <c r="J74" t="s">
        <v>784</v>
      </c>
      <c r="K74" t="s">
        <v>1115</v>
      </c>
      <c r="L74" s="52" t="str">
        <f t="shared" si="4"/>
        <v>Son</v>
      </c>
      <c r="M74" s="52">
        <f t="shared" si="5"/>
        <v>71</v>
      </c>
      <c r="N74" t="s">
        <v>1301</v>
      </c>
      <c r="O74" s="2">
        <v>13</v>
      </c>
      <c r="P74" s="52" t="s">
        <v>1651</v>
      </c>
    </row>
    <row r="75" spans="1:16" x14ac:dyDescent="0.2">
      <c r="A75" s="52">
        <v>74</v>
      </c>
      <c r="B75" t="s">
        <v>85</v>
      </c>
      <c r="C75" t="s">
        <v>335</v>
      </c>
      <c r="D75" t="s">
        <v>400</v>
      </c>
      <c r="E75" t="s">
        <v>761</v>
      </c>
      <c r="G75">
        <v>4</v>
      </c>
      <c r="H75" s="55" t="str">
        <f t="shared" si="6"/>
        <v/>
      </c>
      <c r="I75" s="55">
        <f t="shared" si="7"/>
        <v>1847</v>
      </c>
      <c r="J75" t="s">
        <v>1301</v>
      </c>
      <c r="K75" t="s">
        <v>1115</v>
      </c>
      <c r="L75" s="52" t="str">
        <f t="shared" si="4"/>
        <v>Daughter</v>
      </c>
      <c r="M75" s="52">
        <f t="shared" si="5"/>
        <v>71</v>
      </c>
      <c r="N75" t="s">
        <v>1301</v>
      </c>
      <c r="O75" s="2">
        <v>13</v>
      </c>
      <c r="P75" s="52" t="s">
        <v>1651</v>
      </c>
    </row>
    <row r="76" spans="1:16" x14ac:dyDescent="0.2">
      <c r="A76" s="52">
        <v>75</v>
      </c>
      <c r="B76" t="s">
        <v>85</v>
      </c>
      <c r="C76" t="s">
        <v>44</v>
      </c>
      <c r="D76" t="s">
        <v>409</v>
      </c>
      <c r="E76" t="s">
        <v>761</v>
      </c>
      <c r="F76">
        <f>7/12</f>
        <v>0.58333333333333337</v>
      </c>
      <c r="H76" s="55">
        <f t="shared" si="6"/>
        <v>1850</v>
      </c>
      <c r="I76" s="55" t="str">
        <f t="shared" si="7"/>
        <v/>
      </c>
      <c r="J76" t="s">
        <v>1301</v>
      </c>
      <c r="K76" t="s">
        <v>1115</v>
      </c>
      <c r="L76" s="52" t="str">
        <f t="shared" si="4"/>
        <v>Son</v>
      </c>
      <c r="M76" s="52">
        <f t="shared" si="5"/>
        <v>71</v>
      </c>
      <c r="N76" t="s">
        <v>1301</v>
      </c>
      <c r="O76" s="2">
        <v>13</v>
      </c>
      <c r="P76" s="52" t="s">
        <v>1651</v>
      </c>
    </row>
    <row r="77" spans="1:16" x14ac:dyDescent="0.2">
      <c r="A77" s="52">
        <v>76</v>
      </c>
      <c r="B77" t="s">
        <v>85</v>
      </c>
      <c r="C77" t="s">
        <v>192</v>
      </c>
      <c r="D77" t="s">
        <v>705</v>
      </c>
      <c r="E77" t="s">
        <v>5</v>
      </c>
      <c r="F77">
        <v>59</v>
      </c>
      <c r="H77" s="55">
        <f t="shared" si="6"/>
        <v>1792</v>
      </c>
      <c r="I77" s="55" t="str">
        <f t="shared" si="7"/>
        <v/>
      </c>
      <c r="J77" t="s">
        <v>1319</v>
      </c>
      <c r="K77" t="s">
        <v>1115</v>
      </c>
      <c r="L77" s="52" t="str">
        <f t="shared" si="4"/>
        <v>Lodger</v>
      </c>
      <c r="M77" s="52">
        <f t="shared" si="5"/>
        <v>71</v>
      </c>
      <c r="N77" t="s">
        <v>1301</v>
      </c>
      <c r="O77" s="2">
        <v>13</v>
      </c>
      <c r="P77" s="52" t="s">
        <v>1651</v>
      </c>
    </row>
    <row r="78" spans="1:16" x14ac:dyDescent="0.2">
      <c r="A78" s="52">
        <v>77</v>
      </c>
      <c r="B78" t="s">
        <v>85</v>
      </c>
      <c r="C78" t="s">
        <v>46</v>
      </c>
      <c r="D78" t="s">
        <v>705</v>
      </c>
      <c r="E78" t="s">
        <v>5</v>
      </c>
      <c r="G78">
        <v>58</v>
      </c>
      <c r="H78" s="55" t="str">
        <f t="shared" si="6"/>
        <v/>
      </c>
      <c r="I78" s="55">
        <f t="shared" si="7"/>
        <v>1793</v>
      </c>
      <c r="J78" s="9" t="s">
        <v>1320</v>
      </c>
      <c r="K78" t="s">
        <v>735</v>
      </c>
      <c r="L78" s="52" t="str">
        <f t="shared" si="4"/>
        <v>Lodger</v>
      </c>
      <c r="M78" s="52">
        <f t="shared" si="5"/>
        <v>71</v>
      </c>
      <c r="N78" t="s">
        <v>1301</v>
      </c>
      <c r="O78" s="2">
        <v>13</v>
      </c>
      <c r="P78" s="52" t="s">
        <v>1651</v>
      </c>
    </row>
    <row r="79" spans="1:16" x14ac:dyDescent="0.2">
      <c r="A79" s="52">
        <v>78</v>
      </c>
      <c r="B79" t="s">
        <v>105</v>
      </c>
      <c r="C79" t="s">
        <v>71</v>
      </c>
      <c r="D79" t="s">
        <v>9</v>
      </c>
      <c r="E79" t="s">
        <v>5</v>
      </c>
      <c r="F79">
        <v>30</v>
      </c>
      <c r="H79" s="55">
        <f t="shared" si="6"/>
        <v>1821</v>
      </c>
      <c r="I79" s="55" t="str">
        <f t="shared" si="7"/>
        <v/>
      </c>
      <c r="J79" t="s">
        <v>12</v>
      </c>
      <c r="K79" t="s">
        <v>1115</v>
      </c>
      <c r="L79" s="52" t="str">
        <f t="shared" si="4"/>
        <v>Head</v>
      </c>
      <c r="M79" s="52">
        <f t="shared" si="5"/>
        <v>78</v>
      </c>
      <c r="N79" t="s">
        <v>1301</v>
      </c>
      <c r="O79" s="2">
        <v>14</v>
      </c>
      <c r="P79" s="52" t="s">
        <v>1651</v>
      </c>
    </row>
    <row r="80" spans="1:16" x14ac:dyDescent="0.2">
      <c r="A80" s="52">
        <v>79</v>
      </c>
      <c r="B80" t="s">
        <v>105</v>
      </c>
      <c r="C80" t="s">
        <v>57</v>
      </c>
      <c r="D80" t="s">
        <v>397</v>
      </c>
      <c r="E80" t="s">
        <v>5</v>
      </c>
      <c r="G80">
        <v>25</v>
      </c>
      <c r="H80" s="55" t="str">
        <f t="shared" si="6"/>
        <v/>
      </c>
      <c r="I80" s="55">
        <f t="shared" si="7"/>
        <v>1826</v>
      </c>
      <c r="J80" t="s">
        <v>837</v>
      </c>
      <c r="K80" t="s">
        <v>569</v>
      </c>
      <c r="L80" s="52" t="str">
        <f t="shared" si="4"/>
        <v>Wife</v>
      </c>
      <c r="M80" s="52">
        <f t="shared" si="5"/>
        <v>78</v>
      </c>
      <c r="N80" t="s">
        <v>1301</v>
      </c>
      <c r="O80" s="2">
        <v>14</v>
      </c>
      <c r="P80" s="52" t="s">
        <v>1651</v>
      </c>
    </row>
    <row r="81" spans="1:16" x14ac:dyDescent="0.2">
      <c r="A81" s="52">
        <v>80</v>
      </c>
      <c r="B81" t="s">
        <v>105</v>
      </c>
      <c r="C81" t="s">
        <v>60</v>
      </c>
      <c r="D81" t="s">
        <v>409</v>
      </c>
      <c r="E81" t="s">
        <v>1309</v>
      </c>
      <c r="F81">
        <v>4</v>
      </c>
      <c r="H81" s="55">
        <f t="shared" si="6"/>
        <v>1847</v>
      </c>
      <c r="I81" s="55" t="str">
        <f t="shared" si="7"/>
        <v/>
      </c>
      <c r="J81" t="s">
        <v>1827</v>
      </c>
      <c r="K81" t="s">
        <v>1115</v>
      </c>
      <c r="L81" s="52" t="str">
        <f t="shared" si="4"/>
        <v>Son</v>
      </c>
      <c r="M81" s="52">
        <f t="shared" si="5"/>
        <v>78</v>
      </c>
      <c r="N81" t="s">
        <v>1301</v>
      </c>
      <c r="O81" s="2">
        <v>14</v>
      </c>
      <c r="P81" s="52" t="s">
        <v>1651</v>
      </c>
    </row>
    <row r="82" spans="1:16" x14ac:dyDescent="0.2">
      <c r="A82" s="52">
        <v>81</v>
      </c>
      <c r="B82" t="s">
        <v>105</v>
      </c>
      <c r="C82" t="s">
        <v>44</v>
      </c>
      <c r="D82" t="s">
        <v>409</v>
      </c>
      <c r="E82" t="s">
        <v>1309</v>
      </c>
      <c r="F82">
        <v>2</v>
      </c>
      <c r="H82" s="55">
        <f t="shared" si="6"/>
        <v>1849</v>
      </c>
      <c r="I82" s="55" t="str">
        <f t="shared" si="7"/>
        <v/>
      </c>
      <c r="J82" t="s">
        <v>1827</v>
      </c>
      <c r="K82" t="s">
        <v>1115</v>
      </c>
      <c r="L82" s="52" t="str">
        <f t="shared" si="4"/>
        <v>Son</v>
      </c>
      <c r="M82" s="52">
        <f t="shared" si="5"/>
        <v>78</v>
      </c>
      <c r="N82" t="s">
        <v>1301</v>
      </c>
      <c r="O82" s="2">
        <v>14</v>
      </c>
      <c r="P82" s="52" t="s">
        <v>1651</v>
      </c>
    </row>
    <row r="83" spans="1:16" x14ac:dyDescent="0.2">
      <c r="A83" s="52">
        <v>82</v>
      </c>
      <c r="B83" t="s">
        <v>105</v>
      </c>
      <c r="C83" t="s">
        <v>192</v>
      </c>
      <c r="D83" t="s">
        <v>409</v>
      </c>
      <c r="E83" t="s">
        <v>1309</v>
      </c>
      <c r="F83">
        <v>1</v>
      </c>
      <c r="H83" s="55">
        <f t="shared" si="6"/>
        <v>1850</v>
      </c>
      <c r="I83" s="55" t="str">
        <f t="shared" si="7"/>
        <v/>
      </c>
      <c r="J83" t="s">
        <v>1827</v>
      </c>
      <c r="K83" t="s">
        <v>1115</v>
      </c>
      <c r="L83" s="52" t="str">
        <f t="shared" si="4"/>
        <v>Son</v>
      </c>
      <c r="M83" s="52">
        <f t="shared" si="5"/>
        <v>78</v>
      </c>
      <c r="N83" t="s">
        <v>1301</v>
      </c>
      <c r="O83" s="2">
        <v>14</v>
      </c>
      <c r="P83" s="52" t="s">
        <v>1651</v>
      </c>
    </row>
    <row r="84" spans="1:16" x14ac:dyDescent="0.2">
      <c r="A84" s="52">
        <v>83</v>
      </c>
      <c r="B84" t="s">
        <v>105</v>
      </c>
      <c r="C84" t="s">
        <v>60</v>
      </c>
      <c r="D84" t="s">
        <v>9</v>
      </c>
      <c r="E84" t="s">
        <v>5</v>
      </c>
      <c r="F84">
        <v>23</v>
      </c>
      <c r="H84" s="55">
        <f t="shared" si="6"/>
        <v>1828</v>
      </c>
      <c r="I84" s="55" t="str">
        <f t="shared" si="7"/>
        <v/>
      </c>
      <c r="J84" t="s">
        <v>91</v>
      </c>
      <c r="K84" t="s">
        <v>530</v>
      </c>
      <c r="L84" s="52" t="str">
        <f t="shared" si="4"/>
        <v>Head</v>
      </c>
      <c r="M84" s="52">
        <f t="shared" si="5"/>
        <v>83</v>
      </c>
      <c r="N84" t="s">
        <v>1301</v>
      </c>
      <c r="O84" s="2">
        <v>15</v>
      </c>
      <c r="P84" s="52" t="s">
        <v>1651</v>
      </c>
    </row>
    <row r="85" spans="1:16" x14ac:dyDescent="0.2">
      <c r="A85" s="52">
        <v>84</v>
      </c>
      <c r="B85" t="s">
        <v>105</v>
      </c>
      <c r="C85" t="s">
        <v>111</v>
      </c>
      <c r="D85" t="s">
        <v>397</v>
      </c>
      <c r="E85" t="s">
        <v>5</v>
      </c>
      <c r="G85">
        <v>26</v>
      </c>
      <c r="H85" s="55" t="str">
        <f t="shared" si="6"/>
        <v/>
      </c>
      <c r="I85" s="55">
        <f t="shared" si="7"/>
        <v>1825</v>
      </c>
      <c r="J85" s="9" t="s">
        <v>897</v>
      </c>
      <c r="K85" t="s">
        <v>740</v>
      </c>
      <c r="L85" s="52" t="str">
        <f t="shared" si="4"/>
        <v>Wife</v>
      </c>
      <c r="M85" s="52">
        <f t="shared" si="5"/>
        <v>83</v>
      </c>
      <c r="N85" t="s">
        <v>1301</v>
      </c>
      <c r="O85" s="2">
        <v>15</v>
      </c>
      <c r="P85" s="52" t="s">
        <v>1651</v>
      </c>
    </row>
    <row r="86" spans="1:16" x14ac:dyDescent="0.2">
      <c r="A86" s="52">
        <v>85</v>
      </c>
      <c r="B86" t="s">
        <v>105</v>
      </c>
      <c r="C86" t="s">
        <v>736</v>
      </c>
      <c r="D86" t="s">
        <v>409</v>
      </c>
      <c r="E86" t="s">
        <v>1309</v>
      </c>
      <c r="F86">
        <f>6/12</f>
        <v>0.5</v>
      </c>
      <c r="H86" s="55">
        <f t="shared" si="6"/>
        <v>1850</v>
      </c>
      <c r="I86" s="55" t="str">
        <f t="shared" si="7"/>
        <v/>
      </c>
      <c r="J86" s="9" t="s">
        <v>1826</v>
      </c>
      <c r="K86" t="s">
        <v>1115</v>
      </c>
      <c r="L86" s="52" t="str">
        <f t="shared" si="4"/>
        <v>Son</v>
      </c>
      <c r="M86" s="52">
        <f t="shared" si="5"/>
        <v>83</v>
      </c>
      <c r="N86" t="s">
        <v>1301</v>
      </c>
      <c r="O86" s="2">
        <v>15</v>
      </c>
      <c r="P86" s="52" t="s">
        <v>1651</v>
      </c>
    </row>
    <row r="87" spans="1:16" x14ac:dyDescent="0.2">
      <c r="A87" s="52">
        <v>86</v>
      </c>
      <c r="B87" t="s">
        <v>165</v>
      </c>
      <c r="C87" t="s">
        <v>702</v>
      </c>
      <c r="D87" t="s">
        <v>231</v>
      </c>
      <c r="E87" t="s">
        <v>427</v>
      </c>
      <c r="G87">
        <v>46</v>
      </c>
      <c r="H87" s="55" t="str">
        <f t="shared" si="6"/>
        <v/>
      </c>
      <c r="I87" s="55">
        <f t="shared" si="7"/>
        <v>1805</v>
      </c>
      <c r="J87" t="s">
        <v>1321</v>
      </c>
      <c r="K87" t="s">
        <v>741</v>
      </c>
      <c r="L87" s="52" t="str">
        <f t="shared" si="4"/>
        <v>Nurse</v>
      </c>
      <c r="M87" s="52">
        <f t="shared" si="5"/>
        <v>83</v>
      </c>
      <c r="N87" t="s">
        <v>1301</v>
      </c>
      <c r="O87" s="2">
        <v>15</v>
      </c>
      <c r="P87" s="52" t="s">
        <v>1651</v>
      </c>
    </row>
    <row r="88" spans="1:16" x14ac:dyDescent="0.2">
      <c r="A88" s="52">
        <v>87</v>
      </c>
      <c r="B88" t="s">
        <v>106</v>
      </c>
      <c r="C88" t="s">
        <v>101</v>
      </c>
      <c r="D88" t="s">
        <v>9</v>
      </c>
      <c r="E88" t="s">
        <v>5</v>
      </c>
      <c r="F88">
        <v>29</v>
      </c>
      <c r="H88" s="55">
        <f t="shared" si="6"/>
        <v>1822</v>
      </c>
      <c r="I88" s="55" t="str">
        <f t="shared" si="7"/>
        <v/>
      </c>
      <c r="J88" t="s">
        <v>92</v>
      </c>
      <c r="K88" t="s">
        <v>742</v>
      </c>
      <c r="L88" s="52" t="str">
        <f t="shared" si="4"/>
        <v>Head</v>
      </c>
      <c r="M88" s="52">
        <f t="shared" si="5"/>
        <v>87</v>
      </c>
      <c r="N88" t="s">
        <v>1301</v>
      </c>
      <c r="O88" s="2">
        <v>16</v>
      </c>
      <c r="P88" s="52" t="s">
        <v>1651</v>
      </c>
    </row>
    <row r="89" spans="1:16" x14ac:dyDescent="0.2">
      <c r="A89" s="52">
        <v>88</v>
      </c>
      <c r="B89" t="s">
        <v>106</v>
      </c>
      <c r="C89" t="s">
        <v>338</v>
      </c>
      <c r="D89" t="s">
        <v>397</v>
      </c>
      <c r="E89" t="s">
        <v>5</v>
      </c>
      <c r="G89">
        <v>28</v>
      </c>
      <c r="H89" s="55" t="str">
        <f t="shared" si="6"/>
        <v/>
      </c>
      <c r="I89" s="55">
        <f t="shared" si="7"/>
        <v>1823</v>
      </c>
      <c r="J89" t="s">
        <v>1324</v>
      </c>
      <c r="K89" t="s">
        <v>530</v>
      </c>
      <c r="L89" s="52" t="str">
        <f t="shared" si="4"/>
        <v>Wife</v>
      </c>
      <c r="M89" s="52">
        <f t="shared" si="5"/>
        <v>87</v>
      </c>
      <c r="N89" t="s">
        <v>1301</v>
      </c>
      <c r="O89" s="2">
        <v>16</v>
      </c>
      <c r="P89" s="52" t="s">
        <v>1651</v>
      </c>
    </row>
    <row r="90" spans="1:16" x14ac:dyDescent="0.2">
      <c r="A90" s="52">
        <v>89</v>
      </c>
      <c r="B90" t="s">
        <v>106</v>
      </c>
      <c r="C90" t="s">
        <v>192</v>
      </c>
      <c r="D90" t="s">
        <v>409</v>
      </c>
      <c r="E90" t="s">
        <v>1309</v>
      </c>
      <c r="F90">
        <v>1</v>
      </c>
      <c r="H90" s="55">
        <f t="shared" si="6"/>
        <v>1850</v>
      </c>
      <c r="I90" s="55" t="str">
        <f t="shared" si="7"/>
        <v/>
      </c>
      <c r="J90" t="s">
        <v>2842</v>
      </c>
      <c r="K90" t="s">
        <v>1115</v>
      </c>
      <c r="L90" s="52" t="str">
        <f t="shared" si="4"/>
        <v>Son</v>
      </c>
      <c r="M90" s="52">
        <f t="shared" si="5"/>
        <v>87</v>
      </c>
      <c r="N90" t="s">
        <v>1301</v>
      </c>
      <c r="O90" s="2">
        <v>16</v>
      </c>
      <c r="P90" s="52" t="s">
        <v>1651</v>
      </c>
    </row>
    <row r="91" spans="1:16" x14ac:dyDescent="0.2">
      <c r="A91" s="52">
        <v>90</v>
      </c>
      <c r="B91" s="9" t="s">
        <v>1323</v>
      </c>
      <c r="C91" t="s">
        <v>391</v>
      </c>
      <c r="D91" t="s">
        <v>464</v>
      </c>
      <c r="E91" t="s">
        <v>761</v>
      </c>
      <c r="G91">
        <v>22</v>
      </c>
      <c r="H91" s="55" t="str">
        <f t="shared" si="6"/>
        <v/>
      </c>
      <c r="I91" s="55">
        <f t="shared" si="7"/>
        <v>1829</v>
      </c>
      <c r="J91" t="s">
        <v>313</v>
      </c>
      <c r="K91" t="s">
        <v>530</v>
      </c>
      <c r="L91" s="52" t="str">
        <f t="shared" si="4"/>
        <v>Visitor</v>
      </c>
      <c r="M91" s="52">
        <f t="shared" si="5"/>
        <v>87</v>
      </c>
      <c r="N91" t="s">
        <v>1301</v>
      </c>
      <c r="O91" s="2">
        <v>16</v>
      </c>
      <c r="P91" s="52" t="s">
        <v>1322</v>
      </c>
    </row>
    <row r="92" spans="1:16" x14ac:dyDescent="0.2">
      <c r="A92" s="52">
        <v>91</v>
      </c>
      <c r="B92" t="s">
        <v>1325</v>
      </c>
      <c r="C92" t="s">
        <v>46</v>
      </c>
      <c r="D92" t="s">
        <v>422</v>
      </c>
      <c r="E92" t="s">
        <v>761</v>
      </c>
      <c r="G92">
        <v>43</v>
      </c>
      <c r="H92" s="55" t="str">
        <f t="shared" si="6"/>
        <v/>
      </c>
      <c r="I92" s="55">
        <f t="shared" si="7"/>
        <v>1808</v>
      </c>
      <c r="J92" s="9" t="s">
        <v>713</v>
      </c>
      <c r="K92" t="s">
        <v>733</v>
      </c>
      <c r="L92" s="52" t="str">
        <f t="shared" ref="L92:L155" si="8">IF(ISBLANK(D92),"",D92)</f>
        <v>Servant</v>
      </c>
      <c r="M92" s="52">
        <f t="shared" ref="M92:M155" si="9">IF(L92="Head",A92,M91)</f>
        <v>87</v>
      </c>
      <c r="N92" t="s">
        <v>1301</v>
      </c>
      <c r="O92" s="2">
        <v>16</v>
      </c>
      <c r="P92" s="52" t="s">
        <v>1651</v>
      </c>
    </row>
    <row r="93" spans="1:16" x14ac:dyDescent="0.2">
      <c r="A93" s="52">
        <v>92</v>
      </c>
      <c r="B93" t="s">
        <v>107</v>
      </c>
      <c r="C93" t="s">
        <v>50</v>
      </c>
      <c r="D93" t="s">
        <v>9</v>
      </c>
      <c r="E93" t="s">
        <v>5</v>
      </c>
      <c r="F93">
        <v>60</v>
      </c>
      <c r="H93" s="55">
        <f t="shared" si="6"/>
        <v>1791</v>
      </c>
      <c r="I93" s="55" t="str">
        <f t="shared" si="7"/>
        <v/>
      </c>
      <c r="J93" t="s">
        <v>12</v>
      </c>
      <c r="K93" t="s">
        <v>551</v>
      </c>
      <c r="L93" s="52" t="str">
        <f t="shared" si="8"/>
        <v>Head</v>
      </c>
      <c r="M93" s="52">
        <f t="shared" si="9"/>
        <v>92</v>
      </c>
      <c r="N93" t="s">
        <v>1301</v>
      </c>
      <c r="O93" s="2">
        <v>17</v>
      </c>
      <c r="P93" s="52" t="s">
        <v>1651</v>
      </c>
    </row>
    <row r="94" spans="1:16" x14ac:dyDescent="0.2">
      <c r="A94" s="52">
        <v>93</v>
      </c>
      <c r="B94" t="s">
        <v>107</v>
      </c>
      <c r="C94" t="s">
        <v>123</v>
      </c>
      <c r="D94" t="s">
        <v>397</v>
      </c>
      <c r="E94" t="s">
        <v>5</v>
      </c>
      <c r="G94">
        <v>67</v>
      </c>
      <c r="H94" s="55" t="str">
        <f t="shared" si="6"/>
        <v/>
      </c>
      <c r="I94" s="55">
        <f t="shared" si="7"/>
        <v>1784</v>
      </c>
      <c r="J94" t="s">
        <v>837</v>
      </c>
      <c r="K94" t="s">
        <v>551</v>
      </c>
      <c r="L94" s="52" t="str">
        <f t="shared" si="8"/>
        <v>Wife</v>
      </c>
      <c r="M94" s="52">
        <f t="shared" si="9"/>
        <v>92</v>
      </c>
      <c r="N94" t="s">
        <v>1301</v>
      </c>
      <c r="O94" s="2">
        <v>17</v>
      </c>
      <c r="P94" s="52" t="s">
        <v>1651</v>
      </c>
    </row>
    <row r="95" spans="1:16" x14ac:dyDescent="0.2">
      <c r="A95" s="52">
        <v>94</v>
      </c>
      <c r="B95" t="s">
        <v>107</v>
      </c>
      <c r="C95" t="s">
        <v>737</v>
      </c>
      <c r="D95" t="s">
        <v>400</v>
      </c>
      <c r="E95" t="s">
        <v>761</v>
      </c>
      <c r="G95">
        <v>32</v>
      </c>
      <c r="H95" s="55" t="str">
        <f t="shared" si="6"/>
        <v/>
      </c>
      <c r="I95" s="55">
        <f t="shared" si="7"/>
        <v>1819</v>
      </c>
      <c r="J95" t="s">
        <v>2840</v>
      </c>
      <c r="K95" t="s">
        <v>551</v>
      </c>
      <c r="L95" s="52" t="str">
        <f t="shared" si="8"/>
        <v>Daughter</v>
      </c>
      <c r="M95" s="52">
        <f t="shared" si="9"/>
        <v>92</v>
      </c>
      <c r="N95" t="s">
        <v>1301</v>
      </c>
      <c r="O95" s="2">
        <v>17</v>
      </c>
      <c r="P95" s="52" t="s">
        <v>1651</v>
      </c>
    </row>
    <row r="96" spans="1:16" x14ac:dyDescent="0.2">
      <c r="A96" s="52">
        <v>95</v>
      </c>
      <c r="B96" t="s">
        <v>107</v>
      </c>
      <c r="C96" t="s">
        <v>50</v>
      </c>
      <c r="D96" t="s">
        <v>409</v>
      </c>
      <c r="E96" t="s">
        <v>761</v>
      </c>
      <c r="F96">
        <v>26</v>
      </c>
      <c r="H96" s="55">
        <f t="shared" si="6"/>
        <v>1825</v>
      </c>
      <c r="I96" s="55" t="str">
        <f t="shared" si="7"/>
        <v/>
      </c>
      <c r="J96" t="s">
        <v>90</v>
      </c>
      <c r="K96" t="s">
        <v>1115</v>
      </c>
      <c r="L96" s="52" t="str">
        <f t="shared" si="8"/>
        <v>Son</v>
      </c>
      <c r="M96" s="52">
        <f t="shared" si="9"/>
        <v>92</v>
      </c>
      <c r="N96" t="s">
        <v>1301</v>
      </c>
      <c r="O96" s="2">
        <v>17</v>
      </c>
      <c r="P96" s="52" t="s">
        <v>1651</v>
      </c>
    </row>
    <row r="97" spans="1:16" x14ac:dyDescent="0.2">
      <c r="A97" s="52">
        <v>96</v>
      </c>
      <c r="B97" t="s">
        <v>738</v>
      </c>
      <c r="C97" t="s">
        <v>739</v>
      </c>
      <c r="D97" t="s">
        <v>516</v>
      </c>
      <c r="E97" t="s">
        <v>1309</v>
      </c>
      <c r="F97">
        <v>3</v>
      </c>
      <c r="H97" s="55">
        <f t="shared" si="6"/>
        <v>1848</v>
      </c>
      <c r="I97" s="55" t="str">
        <f t="shared" si="7"/>
        <v/>
      </c>
      <c r="J97" t="s">
        <v>1301</v>
      </c>
      <c r="K97" t="s">
        <v>861</v>
      </c>
      <c r="L97" s="52" t="str">
        <f t="shared" si="8"/>
        <v>Grandson</v>
      </c>
      <c r="M97" s="52">
        <f t="shared" si="9"/>
        <v>92</v>
      </c>
      <c r="N97" t="s">
        <v>1301</v>
      </c>
      <c r="O97" s="2">
        <v>17</v>
      </c>
      <c r="P97" s="52" t="s">
        <v>1328</v>
      </c>
    </row>
    <row r="98" spans="1:16" x14ac:dyDescent="0.2">
      <c r="A98" s="52">
        <v>97</v>
      </c>
      <c r="B98" t="s">
        <v>43</v>
      </c>
      <c r="C98" t="s">
        <v>44</v>
      </c>
      <c r="D98" t="s">
        <v>9</v>
      </c>
      <c r="E98" t="s">
        <v>5</v>
      </c>
      <c r="F98">
        <v>50</v>
      </c>
      <c r="H98" s="55">
        <f t="shared" si="6"/>
        <v>1801</v>
      </c>
      <c r="I98" s="55" t="str">
        <f t="shared" si="7"/>
        <v/>
      </c>
      <c r="J98" t="s">
        <v>18</v>
      </c>
      <c r="K98" t="s">
        <v>1115</v>
      </c>
      <c r="L98" s="52" t="str">
        <f t="shared" si="8"/>
        <v>Head</v>
      </c>
      <c r="M98" s="52">
        <f t="shared" si="9"/>
        <v>97</v>
      </c>
      <c r="N98" s="2" t="s">
        <v>93</v>
      </c>
      <c r="O98" s="2">
        <v>18</v>
      </c>
      <c r="P98" s="52" t="s">
        <v>1326</v>
      </c>
    </row>
    <row r="99" spans="1:16" x14ac:dyDescent="0.2">
      <c r="A99" s="52">
        <v>98</v>
      </c>
      <c r="B99" t="s">
        <v>43</v>
      </c>
      <c r="C99" t="s">
        <v>123</v>
      </c>
      <c r="D99" t="s">
        <v>397</v>
      </c>
      <c r="E99" t="s">
        <v>5</v>
      </c>
      <c r="G99">
        <v>34</v>
      </c>
      <c r="H99" s="55" t="str">
        <f t="shared" si="6"/>
        <v/>
      </c>
      <c r="I99" s="55">
        <f t="shared" si="7"/>
        <v>1817</v>
      </c>
      <c r="J99" s="9" t="s">
        <v>768</v>
      </c>
      <c r="K99" t="s">
        <v>1115</v>
      </c>
      <c r="L99" s="52" t="str">
        <f t="shared" si="8"/>
        <v>Wife</v>
      </c>
      <c r="M99" s="52">
        <f t="shared" si="9"/>
        <v>97</v>
      </c>
      <c r="N99" s="2" t="s">
        <v>93</v>
      </c>
      <c r="O99" s="2">
        <v>18</v>
      </c>
      <c r="P99" s="52" t="s">
        <v>1651</v>
      </c>
    </row>
    <row r="100" spans="1:16" x14ac:dyDescent="0.2">
      <c r="A100" s="52">
        <v>99</v>
      </c>
      <c r="B100" t="s">
        <v>743</v>
      </c>
      <c r="C100" s="9" t="s">
        <v>1368</v>
      </c>
      <c r="D100" t="s">
        <v>426</v>
      </c>
      <c r="E100" t="s">
        <v>761</v>
      </c>
      <c r="G100">
        <v>30</v>
      </c>
      <c r="H100" s="55" t="str">
        <f t="shared" si="6"/>
        <v/>
      </c>
      <c r="I100" s="55">
        <f t="shared" si="7"/>
        <v>1821</v>
      </c>
      <c r="J100" s="9" t="s">
        <v>814</v>
      </c>
      <c r="K100" t="s">
        <v>746</v>
      </c>
      <c r="L100" s="52" t="str">
        <f t="shared" si="8"/>
        <v>Sister</v>
      </c>
      <c r="M100" s="52">
        <f t="shared" si="9"/>
        <v>97</v>
      </c>
      <c r="N100" s="2" t="s">
        <v>93</v>
      </c>
      <c r="O100" s="2">
        <v>18</v>
      </c>
      <c r="P100" s="52" t="s">
        <v>1327</v>
      </c>
    </row>
    <row r="101" spans="1:16" x14ac:dyDescent="0.2">
      <c r="A101" s="52">
        <v>100</v>
      </c>
      <c r="B101" t="s">
        <v>165</v>
      </c>
      <c r="C101" t="s">
        <v>166</v>
      </c>
      <c r="D101" t="s">
        <v>422</v>
      </c>
      <c r="E101" t="s">
        <v>761</v>
      </c>
      <c r="F101">
        <v>22</v>
      </c>
      <c r="H101" s="55">
        <f t="shared" si="6"/>
        <v>1829</v>
      </c>
      <c r="I101" s="55" t="str">
        <f t="shared" si="7"/>
        <v/>
      </c>
      <c r="J101" t="s">
        <v>247</v>
      </c>
      <c r="K101" t="s">
        <v>733</v>
      </c>
      <c r="L101" s="52" t="str">
        <f t="shared" si="8"/>
        <v>Servant</v>
      </c>
      <c r="M101" s="52">
        <f t="shared" si="9"/>
        <v>97</v>
      </c>
      <c r="N101" s="2" t="s">
        <v>93</v>
      </c>
      <c r="O101" s="2">
        <v>18</v>
      </c>
      <c r="P101" s="52" t="s">
        <v>1651</v>
      </c>
    </row>
    <row r="102" spans="1:16" x14ac:dyDescent="0.2">
      <c r="A102" s="52">
        <v>101</v>
      </c>
      <c r="B102" t="s">
        <v>86</v>
      </c>
      <c r="C102" t="s">
        <v>50</v>
      </c>
      <c r="D102" t="s">
        <v>422</v>
      </c>
      <c r="E102" t="s">
        <v>761</v>
      </c>
      <c r="F102">
        <v>18</v>
      </c>
      <c r="H102" s="55">
        <f t="shared" si="6"/>
        <v>1833</v>
      </c>
      <c r="I102" s="55" t="str">
        <f t="shared" si="7"/>
        <v/>
      </c>
      <c r="J102" t="s">
        <v>247</v>
      </c>
      <c r="K102" t="s">
        <v>747</v>
      </c>
      <c r="L102" s="52" t="str">
        <f t="shared" si="8"/>
        <v>Servant</v>
      </c>
      <c r="M102" s="52">
        <f t="shared" si="9"/>
        <v>97</v>
      </c>
      <c r="N102" s="2" t="s">
        <v>93</v>
      </c>
      <c r="O102" s="2">
        <v>18</v>
      </c>
      <c r="P102" s="52" t="s">
        <v>1651</v>
      </c>
    </row>
    <row r="103" spans="1:16" x14ac:dyDescent="0.2">
      <c r="A103" s="52">
        <v>102</v>
      </c>
      <c r="B103" t="s">
        <v>744</v>
      </c>
      <c r="C103" t="s">
        <v>44</v>
      </c>
      <c r="D103" t="s">
        <v>422</v>
      </c>
      <c r="E103" t="s">
        <v>761</v>
      </c>
      <c r="F103">
        <v>18</v>
      </c>
      <c r="H103" s="55">
        <f t="shared" si="6"/>
        <v>1833</v>
      </c>
      <c r="I103" s="55" t="str">
        <f t="shared" si="7"/>
        <v/>
      </c>
      <c r="J103" t="s">
        <v>247</v>
      </c>
      <c r="K103" s="9" t="s">
        <v>1341</v>
      </c>
      <c r="L103" s="52" t="str">
        <f t="shared" si="8"/>
        <v>Servant</v>
      </c>
      <c r="M103" s="52">
        <f t="shared" si="9"/>
        <v>97</v>
      </c>
      <c r="N103" s="2" t="s">
        <v>93</v>
      </c>
      <c r="O103" s="2">
        <v>18</v>
      </c>
      <c r="P103" s="52" t="s">
        <v>1651</v>
      </c>
    </row>
    <row r="104" spans="1:16" x14ac:dyDescent="0.2">
      <c r="A104" s="52">
        <v>103</v>
      </c>
      <c r="B104" t="s">
        <v>56</v>
      </c>
      <c r="C104" t="s">
        <v>123</v>
      </c>
      <c r="D104" t="s">
        <v>422</v>
      </c>
      <c r="E104" t="s">
        <v>761</v>
      </c>
      <c r="G104">
        <v>20</v>
      </c>
      <c r="H104" s="55" t="str">
        <f t="shared" si="6"/>
        <v/>
      </c>
      <c r="I104" s="55">
        <f t="shared" si="7"/>
        <v>1831</v>
      </c>
      <c r="J104" t="s">
        <v>247</v>
      </c>
      <c r="K104" t="s">
        <v>603</v>
      </c>
      <c r="L104" s="52" t="str">
        <f t="shared" si="8"/>
        <v>Servant</v>
      </c>
      <c r="M104" s="52">
        <f t="shared" si="9"/>
        <v>97</v>
      </c>
      <c r="N104" s="2" t="s">
        <v>93</v>
      </c>
      <c r="O104" s="2">
        <v>18</v>
      </c>
      <c r="P104" s="52" t="s">
        <v>1651</v>
      </c>
    </row>
    <row r="105" spans="1:16" x14ac:dyDescent="0.2">
      <c r="A105" s="52">
        <v>104</v>
      </c>
      <c r="B105" t="s">
        <v>745</v>
      </c>
      <c r="C105" t="s">
        <v>471</v>
      </c>
      <c r="D105" t="s">
        <v>422</v>
      </c>
      <c r="E105" t="s">
        <v>761</v>
      </c>
      <c r="G105">
        <v>18</v>
      </c>
      <c r="H105" s="55" t="str">
        <f t="shared" si="6"/>
        <v/>
      </c>
      <c r="I105" s="55">
        <f t="shared" si="7"/>
        <v>1833</v>
      </c>
      <c r="J105" t="s">
        <v>247</v>
      </c>
      <c r="K105" s="9" t="s">
        <v>750</v>
      </c>
      <c r="L105" s="52" t="str">
        <f t="shared" si="8"/>
        <v>Servant</v>
      </c>
      <c r="M105" s="52">
        <f t="shared" si="9"/>
        <v>97</v>
      </c>
      <c r="N105" s="2" t="s">
        <v>93</v>
      </c>
      <c r="O105" s="2">
        <v>18</v>
      </c>
      <c r="P105" s="52" t="s">
        <v>1651</v>
      </c>
    </row>
    <row r="106" spans="1:16" x14ac:dyDescent="0.2">
      <c r="A106" s="52">
        <v>105</v>
      </c>
      <c r="B106" t="s">
        <v>108</v>
      </c>
      <c r="C106" t="s">
        <v>44</v>
      </c>
      <c r="D106" t="s">
        <v>9</v>
      </c>
      <c r="E106" t="s">
        <v>5</v>
      </c>
      <c r="F106">
        <v>34</v>
      </c>
      <c r="H106" s="55">
        <f t="shared" si="6"/>
        <v>1817</v>
      </c>
      <c r="I106" s="55" t="str">
        <f t="shared" si="7"/>
        <v/>
      </c>
      <c r="J106" t="s">
        <v>12</v>
      </c>
      <c r="K106" t="s">
        <v>751</v>
      </c>
      <c r="L106" s="52" t="str">
        <f t="shared" si="8"/>
        <v>Head</v>
      </c>
      <c r="M106" s="52">
        <f t="shared" si="9"/>
        <v>105</v>
      </c>
      <c r="N106" t="s">
        <v>1301</v>
      </c>
      <c r="O106" s="2">
        <v>19</v>
      </c>
      <c r="P106" s="52" t="s">
        <v>1651</v>
      </c>
    </row>
    <row r="107" spans="1:16" x14ac:dyDescent="0.2">
      <c r="A107" s="52">
        <v>106</v>
      </c>
      <c r="B107" t="s">
        <v>108</v>
      </c>
      <c r="C107" t="s">
        <v>46</v>
      </c>
      <c r="D107" t="s">
        <v>397</v>
      </c>
      <c r="E107" t="s">
        <v>5</v>
      </c>
      <c r="G107">
        <v>36</v>
      </c>
      <c r="H107" s="55" t="str">
        <f t="shared" si="6"/>
        <v/>
      </c>
      <c r="I107" s="55">
        <f t="shared" si="7"/>
        <v>1815</v>
      </c>
      <c r="J107" t="s">
        <v>837</v>
      </c>
      <c r="K107" t="s">
        <v>603</v>
      </c>
      <c r="L107" s="52" t="str">
        <f t="shared" si="8"/>
        <v>Wife</v>
      </c>
      <c r="M107" s="52">
        <f t="shared" si="9"/>
        <v>105</v>
      </c>
      <c r="N107" t="s">
        <v>1301</v>
      </c>
      <c r="O107" s="2">
        <v>19</v>
      </c>
      <c r="P107" s="52" t="s">
        <v>1651</v>
      </c>
    </row>
    <row r="108" spans="1:16" x14ac:dyDescent="0.2">
      <c r="A108" s="52">
        <v>107</v>
      </c>
      <c r="B108" t="s">
        <v>108</v>
      </c>
      <c r="C108" t="s">
        <v>912</v>
      </c>
      <c r="D108" t="s">
        <v>400</v>
      </c>
      <c r="E108" t="s">
        <v>761</v>
      </c>
      <c r="G108">
        <v>10</v>
      </c>
      <c r="H108" s="55" t="str">
        <f t="shared" si="6"/>
        <v/>
      </c>
      <c r="I108" s="55">
        <f t="shared" si="7"/>
        <v>1841</v>
      </c>
      <c r="J108" t="s">
        <v>2840</v>
      </c>
      <c r="K108" t="s">
        <v>1115</v>
      </c>
      <c r="L108" s="52" t="str">
        <f t="shared" si="8"/>
        <v>Daughter</v>
      </c>
      <c r="M108" s="52">
        <f t="shared" si="9"/>
        <v>105</v>
      </c>
      <c r="N108" t="s">
        <v>1301</v>
      </c>
      <c r="O108" s="2">
        <v>19</v>
      </c>
      <c r="P108" s="52" t="s">
        <v>1651</v>
      </c>
    </row>
    <row r="109" spans="1:16" x14ac:dyDescent="0.2">
      <c r="A109" s="52">
        <v>108</v>
      </c>
      <c r="B109" t="s">
        <v>108</v>
      </c>
      <c r="C109" t="s">
        <v>50</v>
      </c>
      <c r="D109" t="s">
        <v>409</v>
      </c>
      <c r="E109" t="s">
        <v>761</v>
      </c>
      <c r="F109">
        <v>7</v>
      </c>
      <c r="H109" s="55">
        <f t="shared" si="6"/>
        <v>1844</v>
      </c>
      <c r="I109" s="55" t="str">
        <f t="shared" si="7"/>
        <v/>
      </c>
      <c r="J109" t="s">
        <v>1827</v>
      </c>
      <c r="K109" t="s">
        <v>1115</v>
      </c>
      <c r="L109" s="52" t="str">
        <f t="shared" si="8"/>
        <v>Son</v>
      </c>
      <c r="M109" s="52">
        <f t="shared" si="9"/>
        <v>105</v>
      </c>
      <c r="N109" t="s">
        <v>1301</v>
      </c>
      <c r="O109" s="2">
        <v>19</v>
      </c>
      <c r="P109" s="52" t="s">
        <v>1651</v>
      </c>
    </row>
    <row r="110" spans="1:16" x14ac:dyDescent="0.2">
      <c r="A110" s="52">
        <v>109</v>
      </c>
      <c r="B110" t="s">
        <v>108</v>
      </c>
      <c r="C110" t="s">
        <v>57</v>
      </c>
      <c r="D110" t="s">
        <v>400</v>
      </c>
      <c r="E110" t="s">
        <v>761</v>
      </c>
      <c r="G110">
        <v>5</v>
      </c>
      <c r="H110" s="55" t="str">
        <f t="shared" si="6"/>
        <v/>
      </c>
      <c r="I110" s="55">
        <f t="shared" si="7"/>
        <v>1846</v>
      </c>
      <c r="J110" t="s">
        <v>2840</v>
      </c>
      <c r="K110" t="s">
        <v>1115</v>
      </c>
      <c r="L110" s="52" t="str">
        <f t="shared" si="8"/>
        <v>Daughter</v>
      </c>
      <c r="M110" s="52">
        <f t="shared" si="9"/>
        <v>105</v>
      </c>
      <c r="N110" t="s">
        <v>1301</v>
      </c>
      <c r="O110" s="2">
        <v>19</v>
      </c>
      <c r="P110" s="52" t="s">
        <v>1651</v>
      </c>
    </row>
    <row r="111" spans="1:16" x14ac:dyDescent="0.2">
      <c r="A111" s="52">
        <v>110</v>
      </c>
      <c r="B111" t="s">
        <v>108</v>
      </c>
      <c r="C111" t="s">
        <v>391</v>
      </c>
      <c r="D111" t="s">
        <v>400</v>
      </c>
      <c r="E111" t="s">
        <v>761</v>
      </c>
      <c r="G111">
        <v>2</v>
      </c>
      <c r="H111" s="55" t="str">
        <f t="shared" si="6"/>
        <v/>
      </c>
      <c r="I111" s="55">
        <f t="shared" si="7"/>
        <v>1849</v>
      </c>
      <c r="J111" t="s">
        <v>2840</v>
      </c>
      <c r="K111" t="s">
        <v>1115</v>
      </c>
      <c r="L111" s="52" t="str">
        <f t="shared" si="8"/>
        <v>Daughter</v>
      </c>
      <c r="M111" s="52">
        <f t="shared" si="9"/>
        <v>105</v>
      </c>
      <c r="N111" t="s">
        <v>1301</v>
      </c>
      <c r="O111" s="2">
        <v>19</v>
      </c>
      <c r="P111" s="52" t="s">
        <v>1651</v>
      </c>
    </row>
    <row r="112" spans="1:16" x14ac:dyDescent="0.2">
      <c r="A112" s="52">
        <v>111</v>
      </c>
      <c r="B112" s="13" t="s">
        <v>74</v>
      </c>
      <c r="C112" t="s">
        <v>75</v>
      </c>
      <c r="D112" t="s">
        <v>9</v>
      </c>
      <c r="E112" t="s">
        <v>5</v>
      </c>
      <c r="F112">
        <v>61</v>
      </c>
      <c r="H112" s="55">
        <f t="shared" si="6"/>
        <v>1790</v>
      </c>
      <c r="I112" s="55" t="str">
        <f t="shared" si="7"/>
        <v/>
      </c>
      <c r="J112" t="s">
        <v>1331</v>
      </c>
      <c r="K112" t="s">
        <v>752</v>
      </c>
      <c r="L112" s="52" t="str">
        <f t="shared" si="8"/>
        <v>Head</v>
      </c>
      <c r="M112" s="52">
        <f t="shared" si="9"/>
        <v>111</v>
      </c>
      <c r="N112" t="s">
        <v>1301</v>
      </c>
      <c r="O112" s="2">
        <v>20</v>
      </c>
      <c r="P112" s="52" t="s">
        <v>1330</v>
      </c>
    </row>
    <row r="113" spans="1:16" x14ac:dyDescent="0.2">
      <c r="A113" s="52">
        <v>112</v>
      </c>
      <c r="B113" s="13" t="s">
        <v>74</v>
      </c>
      <c r="C113" t="s">
        <v>46</v>
      </c>
      <c r="D113" t="s">
        <v>397</v>
      </c>
      <c r="E113" t="s">
        <v>5</v>
      </c>
      <c r="G113">
        <v>55</v>
      </c>
      <c r="H113" s="55" t="str">
        <f t="shared" si="6"/>
        <v/>
      </c>
      <c r="I113" s="55">
        <f t="shared" si="7"/>
        <v>1796</v>
      </c>
      <c r="J113" t="s">
        <v>837</v>
      </c>
      <c r="K113" t="s">
        <v>523</v>
      </c>
      <c r="L113" s="52" t="str">
        <f t="shared" si="8"/>
        <v>Wife</v>
      </c>
      <c r="M113" s="52">
        <f t="shared" si="9"/>
        <v>111</v>
      </c>
      <c r="N113" t="s">
        <v>1301</v>
      </c>
      <c r="O113" s="2">
        <v>20</v>
      </c>
      <c r="P113" s="52" t="s">
        <v>1651</v>
      </c>
    </row>
    <row r="114" spans="1:16" x14ac:dyDescent="0.2">
      <c r="A114" s="52">
        <v>113</v>
      </c>
      <c r="B114" s="13" t="s">
        <v>74</v>
      </c>
      <c r="C114" t="s">
        <v>46</v>
      </c>
      <c r="D114" t="s">
        <v>400</v>
      </c>
      <c r="E114" t="s">
        <v>761</v>
      </c>
      <c r="G114">
        <v>14</v>
      </c>
      <c r="H114" s="55" t="str">
        <f t="shared" si="6"/>
        <v/>
      </c>
      <c r="I114" s="55">
        <f t="shared" si="7"/>
        <v>1837</v>
      </c>
      <c r="J114" t="s">
        <v>2840</v>
      </c>
      <c r="K114" t="s">
        <v>1115</v>
      </c>
      <c r="L114" s="52" t="str">
        <f t="shared" si="8"/>
        <v>Daughter</v>
      </c>
      <c r="M114" s="52">
        <f t="shared" si="9"/>
        <v>111</v>
      </c>
      <c r="N114" t="s">
        <v>1301</v>
      </c>
      <c r="O114" s="2">
        <v>20</v>
      </c>
      <c r="P114" s="52" t="s">
        <v>1651</v>
      </c>
    </row>
    <row r="115" spans="1:16" x14ac:dyDescent="0.2">
      <c r="A115" s="52">
        <v>114</v>
      </c>
      <c r="B115" s="13" t="s">
        <v>74</v>
      </c>
      <c r="C115" t="s">
        <v>75</v>
      </c>
      <c r="D115" t="s">
        <v>409</v>
      </c>
      <c r="E115" t="s">
        <v>761</v>
      </c>
      <c r="F115">
        <v>13</v>
      </c>
      <c r="H115" s="55">
        <f t="shared" si="6"/>
        <v>1838</v>
      </c>
      <c r="I115" s="55" t="str">
        <f t="shared" si="7"/>
        <v/>
      </c>
      <c r="J115" t="s">
        <v>1827</v>
      </c>
      <c r="K115" t="s">
        <v>1115</v>
      </c>
      <c r="L115" s="52" t="str">
        <f t="shared" si="8"/>
        <v>Son</v>
      </c>
      <c r="M115" s="52">
        <f t="shared" si="9"/>
        <v>111</v>
      </c>
      <c r="N115" t="s">
        <v>1301</v>
      </c>
      <c r="O115" s="2">
        <v>20</v>
      </c>
      <c r="P115" s="52" t="s">
        <v>1651</v>
      </c>
    </row>
    <row r="116" spans="1:16" x14ac:dyDescent="0.2">
      <c r="A116" s="52">
        <v>115</v>
      </c>
      <c r="B116" s="13" t="s">
        <v>74</v>
      </c>
      <c r="C116" t="s">
        <v>57</v>
      </c>
      <c r="D116" t="s">
        <v>400</v>
      </c>
      <c r="E116" t="s">
        <v>761</v>
      </c>
      <c r="G116">
        <v>11</v>
      </c>
      <c r="H116" s="55" t="str">
        <f t="shared" si="6"/>
        <v/>
      </c>
      <c r="I116" s="55">
        <f t="shared" si="7"/>
        <v>1840</v>
      </c>
      <c r="J116" t="s">
        <v>2840</v>
      </c>
      <c r="K116" t="s">
        <v>1115</v>
      </c>
      <c r="L116" s="52" t="str">
        <f t="shared" si="8"/>
        <v>Daughter</v>
      </c>
      <c r="M116" s="52">
        <f t="shared" si="9"/>
        <v>111</v>
      </c>
      <c r="N116" t="s">
        <v>1301</v>
      </c>
      <c r="O116" s="2">
        <v>20</v>
      </c>
      <c r="P116" s="52" t="s">
        <v>1651</v>
      </c>
    </row>
    <row r="117" spans="1:16" x14ac:dyDescent="0.2">
      <c r="A117" s="52">
        <v>116</v>
      </c>
      <c r="B117" s="9" t="s">
        <v>1333</v>
      </c>
      <c r="C117" t="s">
        <v>749</v>
      </c>
      <c r="D117" t="s">
        <v>422</v>
      </c>
      <c r="E117" t="s">
        <v>761</v>
      </c>
      <c r="G117">
        <v>19</v>
      </c>
      <c r="H117" s="55" t="str">
        <f t="shared" si="6"/>
        <v/>
      </c>
      <c r="I117" s="55">
        <f t="shared" si="7"/>
        <v>1832</v>
      </c>
      <c r="J117" t="s">
        <v>713</v>
      </c>
      <c r="K117" t="s">
        <v>752</v>
      </c>
      <c r="L117" s="52" t="str">
        <f t="shared" si="8"/>
        <v>Servant</v>
      </c>
      <c r="M117" s="52">
        <f t="shared" si="9"/>
        <v>111</v>
      </c>
      <c r="N117" t="s">
        <v>1301</v>
      </c>
      <c r="O117" s="2">
        <v>20</v>
      </c>
      <c r="P117" s="52" t="s">
        <v>1332</v>
      </c>
    </row>
    <row r="118" spans="1:16" x14ac:dyDescent="0.2">
      <c r="A118" s="52">
        <v>117</v>
      </c>
      <c r="B118" t="s">
        <v>84</v>
      </c>
      <c r="C118" t="s">
        <v>46</v>
      </c>
      <c r="D118" t="s">
        <v>9</v>
      </c>
      <c r="E118" t="s">
        <v>427</v>
      </c>
      <c r="G118">
        <v>66</v>
      </c>
      <c r="H118" s="55" t="str">
        <f t="shared" si="6"/>
        <v/>
      </c>
      <c r="I118" s="55">
        <f t="shared" si="7"/>
        <v>1785</v>
      </c>
      <c r="J118" t="s">
        <v>1931</v>
      </c>
      <c r="K118" t="s">
        <v>756</v>
      </c>
      <c r="L118" s="52" t="str">
        <f t="shared" si="8"/>
        <v>Head</v>
      </c>
      <c r="M118" s="52">
        <f t="shared" si="9"/>
        <v>117</v>
      </c>
      <c r="N118" t="s">
        <v>1301</v>
      </c>
      <c r="O118" s="2">
        <v>21</v>
      </c>
      <c r="P118" s="52" t="s">
        <v>1651</v>
      </c>
    </row>
    <row r="119" spans="1:16" x14ac:dyDescent="0.2">
      <c r="A119" s="52">
        <v>118</v>
      </c>
      <c r="B119" t="s">
        <v>43</v>
      </c>
      <c r="C119" t="s">
        <v>109</v>
      </c>
      <c r="D119" t="s">
        <v>9</v>
      </c>
      <c r="E119" t="s">
        <v>427</v>
      </c>
      <c r="G119">
        <v>74</v>
      </c>
      <c r="H119" s="55" t="str">
        <f t="shared" si="6"/>
        <v/>
      </c>
      <c r="I119" s="55">
        <f t="shared" si="7"/>
        <v>1777</v>
      </c>
      <c r="J119" t="s">
        <v>1931</v>
      </c>
      <c r="K119" s="9" t="s">
        <v>757</v>
      </c>
      <c r="L119" s="52" t="str">
        <f t="shared" si="8"/>
        <v>Head</v>
      </c>
      <c r="M119" s="52">
        <f t="shared" si="9"/>
        <v>118</v>
      </c>
      <c r="N119" t="s">
        <v>1301</v>
      </c>
      <c r="O119" s="2">
        <v>22</v>
      </c>
      <c r="P119" s="52" t="s">
        <v>1651</v>
      </c>
    </row>
    <row r="120" spans="1:16" x14ac:dyDescent="0.2">
      <c r="A120" s="52">
        <v>119</v>
      </c>
      <c r="B120" t="s">
        <v>49</v>
      </c>
      <c r="C120" t="s">
        <v>753</v>
      </c>
      <c r="D120" t="s">
        <v>9</v>
      </c>
      <c r="E120" t="s">
        <v>502</v>
      </c>
      <c r="F120">
        <v>84</v>
      </c>
      <c r="H120" s="55">
        <f t="shared" si="6"/>
        <v>1767</v>
      </c>
      <c r="I120" s="55" t="str">
        <f t="shared" si="7"/>
        <v/>
      </c>
      <c r="J120" t="s">
        <v>94</v>
      </c>
      <c r="K120" s="9" t="s">
        <v>1334</v>
      </c>
      <c r="L120" s="52" t="str">
        <f t="shared" si="8"/>
        <v>Head</v>
      </c>
      <c r="M120" s="52">
        <f t="shared" si="9"/>
        <v>119</v>
      </c>
      <c r="N120" t="s">
        <v>1301</v>
      </c>
      <c r="O120" s="2">
        <v>23</v>
      </c>
      <c r="P120" s="52" t="s">
        <v>1651</v>
      </c>
    </row>
    <row r="121" spans="1:16" x14ac:dyDescent="0.2">
      <c r="A121" s="52">
        <v>120</v>
      </c>
      <c r="B121" t="s">
        <v>49</v>
      </c>
      <c r="C121" t="s">
        <v>77</v>
      </c>
      <c r="D121" t="s">
        <v>409</v>
      </c>
      <c r="E121" t="s">
        <v>5</v>
      </c>
      <c r="F121">
        <v>38</v>
      </c>
      <c r="H121" s="55">
        <f t="shared" si="6"/>
        <v>1813</v>
      </c>
      <c r="I121" s="55" t="str">
        <f t="shared" si="7"/>
        <v/>
      </c>
      <c r="J121" t="s">
        <v>12</v>
      </c>
      <c r="K121" t="s">
        <v>1115</v>
      </c>
      <c r="L121" s="52" t="str">
        <f t="shared" si="8"/>
        <v>Son</v>
      </c>
      <c r="M121" s="52">
        <f t="shared" si="9"/>
        <v>119</v>
      </c>
      <c r="N121" t="s">
        <v>1301</v>
      </c>
      <c r="O121" s="2">
        <v>23</v>
      </c>
      <c r="P121" s="52" t="s">
        <v>1651</v>
      </c>
    </row>
    <row r="122" spans="1:16" x14ac:dyDescent="0.2">
      <c r="A122" s="52">
        <v>121</v>
      </c>
      <c r="B122" t="s">
        <v>49</v>
      </c>
      <c r="C122" t="s">
        <v>754</v>
      </c>
      <c r="D122" t="s">
        <v>397</v>
      </c>
      <c r="E122" t="s">
        <v>5</v>
      </c>
      <c r="G122">
        <v>37</v>
      </c>
      <c r="H122" s="55" t="str">
        <f t="shared" si="6"/>
        <v/>
      </c>
      <c r="I122" s="55">
        <f t="shared" si="7"/>
        <v>1814</v>
      </c>
      <c r="J122" t="s">
        <v>703</v>
      </c>
      <c r="K122" t="s">
        <v>407</v>
      </c>
      <c r="L122" s="52" t="str">
        <f t="shared" si="8"/>
        <v>Wife</v>
      </c>
      <c r="M122" s="52">
        <f t="shared" si="9"/>
        <v>119</v>
      </c>
      <c r="N122" t="s">
        <v>1301</v>
      </c>
      <c r="O122" s="2">
        <v>23</v>
      </c>
      <c r="P122" s="52" t="s">
        <v>1335</v>
      </c>
    </row>
    <row r="123" spans="1:16" x14ac:dyDescent="0.2">
      <c r="A123" s="52">
        <v>122</v>
      </c>
      <c r="B123" t="s">
        <v>49</v>
      </c>
      <c r="C123" t="s">
        <v>755</v>
      </c>
      <c r="D123" t="s">
        <v>400</v>
      </c>
      <c r="E123" t="s">
        <v>761</v>
      </c>
      <c r="G123">
        <v>9</v>
      </c>
      <c r="H123" s="55" t="str">
        <f t="shared" si="6"/>
        <v/>
      </c>
      <c r="I123" s="55">
        <f t="shared" si="7"/>
        <v>1842</v>
      </c>
      <c r="J123" t="s">
        <v>2840</v>
      </c>
      <c r="K123" t="s">
        <v>1115</v>
      </c>
      <c r="L123" s="52" t="str">
        <f t="shared" si="8"/>
        <v>Daughter</v>
      </c>
      <c r="M123" s="52">
        <f t="shared" si="9"/>
        <v>119</v>
      </c>
      <c r="N123" t="s">
        <v>1301</v>
      </c>
      <c r="O123" s="2">
        <v>23</v>
      </c>
      <c r="P123" s="52" t="s">
        <v>404</v>
      </c>
    </row>
    <row r="124" spans="1:16" x14ac:dyDescent="0.2">
      <c r="A124" s="52">
        <v>123</v>
      </c>
      <c r="B124" t="s">
        <v>49</v>
      </c>
      <c r="C124" t="s">
        <v>123</v>
      </c>
      <c r="D124" t="s">
        <v>400</v>
      </c>
      <c r="E124" t="s">
        <v>761</v>
      </c>
      <c r="G124">
        <v>6</v>
      </c>
      <c r="H124" s="55" t="str">
        <f t="shared" si="6"/>
        <v/>
      </c>
      <c r="I124" s="55">
        <f t="shared" si="7"/>
        <v>1845</v>
      </c>
      <c r="J124" t="s">
        <v>2840</v>
      </c>
      <c r="K124" t="s">
        <v>1115</v>
      </c>
      <c r="L124" s="52" t="str">
        <f t="shared" si="8"/>
        <v>Daughter</v>
      </c>
      <c r="M124" s="52">
        <f t="shared" si="9"/>
        <v>119</v>
      </c>
      <c r="N124" t="s">
        <v>1301</v>
      </c>
      <c r="O124" s="2">
        <v>23</v>
      </c>
      <c r="P124" s="52" t="s">
        <v>404</v>
      </c>
    </row>
    <row r="125" spans="1:16" x14ac:dyDescent="0.2">
      <c r="A125" s="52">
        <v>124</v>
      </c>
      <c r="B125" t="s">
        <v>1337</v>
      </c>
      <c r="C125" t="s">
        <v>71</v>
      </c>
      <c r="D125" t="s">
        <v>9</v>
      </c>
      <c r="E125" t="s">
        <v>5</v>
      </c>
      <c r="F125">
        <v>42</v>
      </c>
      <c r="H125" s="55">
        <f t="shared" si="6"/>
        <v>1809</v>
      </c>
      <c r="I125" s="55" t="str">
        <f t="shared" si="7"/>
        <v/>
      </c>
      <c r="J125" t="s">
        <v>1878</v>
      </c>
      <c r="K125" t="s">
        <v>733</v>
      </c>
      <c r="L125" s="52" t="str">
        <f t="shared" si="8"/>
        <v>Head</v>
      </c>
      <c r="M125" s="52">
        <f t="shared" si="9"/>
        <v>124</v>
      </c>
      <c r="N125" t="s">
        <v>1301</v>
      </c>
      <c r="O125" s="2">
        <v>24</v>
      </c>
      <c r="P125" s="52" t="s">
        <v>1336</v>
      </c>
    </row>
    <row r="126" spans="1:16" x14ac:dyDescent="0.2">
      <c r="A126" s="52">
        <v>125</v>
      </c>
      <c r="B126" t="s">
        <v>1337</v>
      </c>
      <c r="C126" t="s">
        <v>109</v>
      </c>
      <c r="D126" t="s">
        <v>397</v>
      </c>
      <c r="E126" t="s">
        <v>5</v>
      </c>
      <c r="G126">
        <v>40</v>
      </c>
      <c r="H126" s="55" t="str">
        <f t="shared" si="6"/>
        <v/>
      </c>
      <c r="I126" s="55">
        <f t="shared" si="7"/>
        <v>1811</v>
      </c>
      <c r="J126" t="s">
        <v>759</v>
      </c>
      <c r="K126" t="s">
        <v>1115</v>
      </c>
      <c r="L126" s="52" t="str">
        <f t="shared" si="8"/>
        <v>Wife</v>
      </c>
      <c r="M126" s="52">
        <f t="shared" si="9"/>
        <v>124</v>
      </c>
      <c r="N126" t="s">
        <v>1301</v>
      </c>
      <c r="O126" s="2">
        <v>24</v>
      </c>
      <c r="P126" s="52" t="s">
        <v>1651</v>
      </c>
    </row>
    <row r="127" spans="1:16" x14ac:dyDescent="0.2">
      <c r="A127" s="52">
        <v>126</v>
      </c>
      <c r="B127" t="s">
        <v>1337</v>
      </c>
      <c r="C127" t="s">
        <v>44</v>
      </c>
      <c r="D127" t="s">
        <v>409</v>
      </c>
      <c r="E127" t="s">
        <v>761</v>
      </c>
      <c r="F127">
        <v>19</v>
      </c>
      <c r="H127" s="55">
        <f t="shared" si="6"/>
        <v>1832</v>
      </c>
      <c r="I127" s="55" t="str">
        <f t="shared" si="7"/>
        <v/>
      </c>
      <c r="J127" t="s">
        <v>2841</v>
      </c>
      <c r="K127" t="s">
        <v>1115</v>
      </c>
      <c r="L127" s="52" t="str">
        <f t="shared" si="8"/>
        <v>Son</v>
      </c>
      <c r="M127" s="52">
        <f t="shared" si="9"/>
        <v>124</v>
      </c>
      <c r="N127" t="s">
        <v>1301</v>
      </c>
      <c r="O127" s="2">
        <v>24</v>
      </c>
      <c r="P127" s="52" t="s">
        <v>1651</v>
      </c>
    </row>
    <row r="128" spans="1:16" x14ac:dyDescent="0.2">
      <c r="A128" s="52">
        <v>127</v>
      </c>
      <c r="B128" t="s">
        <v>1337</v>
      </c>
      <c r="C128" t="s">
        <v>760</v>
      </c>
      <c r="D128" t="s">
        <v>409</v>
      </c>
      <c r="E128" t="s">
        <v>761</v>
      </c>
      <c r="F128">
        <v>15</v>
      </c>
      <c r="H128" s="55">
        <f t="shared" si="6"/>
        <v>1836</v>
      </c>
      <c r="I128" s="55" t="str">
        <f t="shared" si="7"/>
        <v/>
      </c>
      <c r="J128" t="s">
        <v>2841</v>
      </c>
      <c r="K128" t="s">
        <v>1115</v>
      </c>
      <c r="L128" s="52" t="str">
        <f t="shared" si="8"/>
        <v>Son</v>
      </c>
      <c r="M128" s="52">
        <f t="shared" si="9"/>
        <v>124</v>
      </c>
      <c r="N128" t="s">
        <v>1301</v>
      </c>
      <c r="O128" s="2">
        <v>24</v>
      </c>
      <c r="P128" s="52" t="s">
        <v>1651</v>
      </c>
    </row>
    <row r="129" spans="1:16" x14ac:dyDescent="0.2">
      <c r="A129" s="52">
        <v>128</v>
      </c>
      <c r="B129" t="s">
        <v>1337</v>
      </c>
      <c r="C129" t="s">
        <v>50</v>
      </c>
      <c r="D129" t="s">
        <v>409</v>
      </c>
      <c r="E129" t="s">
        <v>761</v>
      </c>
      <c r="F129">
        <v>13</v>
      </c>
      <c r="H129" s="55">
        <f t="shared" si="6"/>
        <v>1838</v>
      </c>
      <c r="I129" s="55" t="str">
        <f t="shared" si="7"/>
        <v/>
      </c>
      <c r="J129" t="s">
        <v>784</v>
      </c>
      <c r="K129" t="s">
        <v>1115</v>
      </c>
      <c r="L129" s="52" t="str">
        <f t="shared" si="8"/>
        <v>Son</v>
      </c>
      <c r="M129" s="52">
        <f t="shared" si="9"/>
        <v>124</v>
      </c>
      <c r="N129" t="s">
        <v>1301</v>
      </c>
      <c r="O129" s="2">
        <v>24</v>
      </c>
      <c r="P129" s="52" t="s">
        <v>1651</v>
      </c>
    </row>
    <row r="130" spans="1:16" x14ac:dyDescent="0.2">
      <c r="A130" s="52">
        <v>129</v>
      </c>
      <c r="B130" t="s">
        <v>1337</v>
      </c>
      <c r="C130" t="s">
        <v>192</v>
      </c>
      <c r="D130" t="s">
        <v>409</v>
      </c>
      <c r="E130" t="s">
        <v>761</v>
      </c>
      <c r="F130">
        <v>11</v>
      </c>
      <c r="H130" s="55">
        <f t="shared" si="6"/>
        <v>1840</v>
      </c>
      <c r="I130" s="55" t="str">
        <f t="shared" si="7"/>
        <v/>
      </c>
      <c r="J130" t="s">
        <v>784</v>
      </c>
      <c r="K130" t="s">
        <v>1115</v>
      </c>
      <c r="L130" s="52" t="str">
        <f t="shared" si="8"/>
        <v>Son</v>
      </c>
      <c r="M130" s="52">
        <f t="shared" si="9"/>
        <v>124</v>
      </c>
      <c r="N130" t="s">
        <v>1301</v>
      </c>
      <c r="O130" s="2">
        <v>24</v>
      </c>
      <c r="P130" s="52" t="s">
        <v>1651</v>
      </c>
    </row>
    <row r="131" spans="1:16" x14ac:dyDescent="0.2">
      <c r="A131" s="52">
        <v>130</v>
      </c>
      <c r="B131" t="s">
        <v>1337</v>
      </c>
      <c r="C131" t="s">
        <v>169</v>
      </c>
      <c r="D131" t="s">
        <v>400</v>
      </c>
      <c r="E131" t="s">
        <v>761</v>
      </c>
      <c r="G131">
        <v>8</v>
      </c>
      <c r="H131" s="55" t="str">
        <f t="shared" ref="H131:H194" si="10">IF(ISBLANK(F131),"",INT(1851.25-F131))</f>
        <v/>
      </c>
      <c r="I131" s="55">
        <f t="shared" ref="I131:I194" si="11">IF(ISBLANK(G131),"",IF(ISBLANK(F131),INT(1851.25-G131),"Error"))</f>
        <v>1843</v>
      </c>
      <c r="J131" t="s">
        <v>784</v>
      </c>
      <c r="K131" t="s">
        <v>1115</v>
      </c>
      <c r="L131" s="52" t="str">
        <f t="shared" si="8"/>
        <v>Daughter</v>
      </c>
      <c r="M131" s="52">
        <f t="shared" si="9"/>
        <v>124</v>
      </c>
      <c r="N131" t="s">
        <v>1301</v>
      </c>
      <c r="O131" s="2">
        <v>24</v>
      </c>
      <c r="P131" s="52" t="s">
        <v>1651</v>
      </c>
    </row>
    <row r="132" spans="1:16" x14ac:dyDescent="0.2">
      <c r="A132" s="52">
        <v>131</v>
      </c>
      <c r="B132" t="s">
        <v>1337</v>
      </c>
      <c r="C132" t="s">
        <v>60</v>
      </c>
      <c r="D132" t="s">
        <v>409</v>
      </c>
      <c r="E132" t="s">
        <v>761</v>
      </c>
      <c r="F132">
        <v>5</v>
      </c>
      <c r="H132" s="55">
        <f t="shared" si="10"/>
        <v>1846</v>
      </c>
      <c r="I132" s="55" t="str">
        <f t="shared" si="11"/>
        <v/>
      </c>
      <c r="J132" t="s">
        <v>2841</v>
      </c>
      <c r="K132" t="s">
        <v>1115</v>
      </c>
      <c r="L132" s="52" t="str">
        <f t="shared" si="8"/>
        <v>Son</v>
      </c>
      <c r="M132" s="52">
        <f t="shared" si="9"/>
        <v>124</v>
      </c>
      <c r="N132" t="s">
        <v>1301</v>
      </c>
      <c r="O132" s="2">
        <v>24</v>
      </c>
      <c r="P132" s="52" t="s">
        <v>1651</v>
      </c>
    </row>
    <row r="133" spans="1:16" x14ac:dyDescent="0.2">
      <c r="A133" s="52">
        <v>132</v>
      </c>
      <c r="B133" t="s">
        <v>64</v>
      </c>
      <c r="C133" t="s">
        <v>65</v>
      </c>
      <c r="D133" t="s">
        <v>9</v>
      </c>
      <c r="E133" t="s">
        <v>5</v>
      </c>
      <c r="F133">
        <v>60</v>
      </c>
      <c r="H133" s="55">
        <f t="shared" si="10"/>
        <v>1791</v>
      </c>
      <c r="I133" s="55" t="str">
        <f t="shared" si="11"/>
        <v/>
      </c>
      <c r="J133" t="s">
        <v>12</v>
      </c>
      <c r="K133" t="s">
        <v>764</v>
      </c>
      <c r="L133" s="52" t="str">
        <f t="shared" si="8"/>
        <v>Head</v>
      </c>
      <c r="M133" s="52">
        <f t="shared" si="9"/>
        <v>132</v>
      </c>
      <c r="N133" t="s">
        <v>1301</v>
      </c>
      <c r="O133" s="2">
        <v>25</v>
      </c>
      <c r="P133" s="52" t="s">
        <v>1651</v>
      </c>
    </row>
    <row r="134" spans="1:16" x14ac:dyDescent="0.2">
      <c r="A134" s="52">
        <v>133</v>
      </c>
      <c r="B134" t="s">
        <v>64</v>
      </c>
      <c r="C134" t="s">
        <v>57</v>
      </c>
      <c r="D134" t="s">
        <v>397</v>
      </c>
      <c r="E134" t="s">
        <v>5</v>
      </c>
      <c r="G134">
        <v>62</v>
      </c>
      <c r="H134" s="55" t="str">
        <f t="shared" si="10"/>
        <v/>
      </c>
      <c r="I134" s="55">
        <f t="shared" si="11"/>
        <v>1789</v>
      </c>
      <c r="J134" t="s">
        <v>703</v>
      </c>
      <c r="K134" t="s">
        <v>569</v>
      </c>
      <c r="L134" s="52" t="str">
        <f t="shared" si="8"/>
        <v>Wife</v>
      </c>
      <c r="M134" s="52">
        <f t="shared" si="9"/>
        <v>132</v>
      </c>
      <c r="N134" t="s">
        <v>1301</v>
      </c>
      <c r="O134" s="2">
        <v>25</v>
      </c>
      <c r="P134" s="52" t="s">
        <v>1651</v>
      </c>
    </row>
    <row r="135" spans="1:16" x14ac:dyDescent="0.2">
      <c r="A135" s="52">
        <v>134</v>
      </c>
      <c r="B135" t="s">
        <v>64</v>
      </c>
      <c r="C135" t="s">
        <v>762</v>
      </c>
      <c r="D135" t="s">
        <v>409</v>
      </c>
      <c r="E135" t="s">
        <v>761</v>
      </c>
      <c r="F135">
        <v>23</v>
      </c>
      <c r="H135" s="55">
        <f t="shared" si="10"/>
        <v>1828</v>
      </c>
      <c r="I135" s="55" t="str">
        <f t="shared" si="11"/>
        <v/>
      </c>
      <c r="J135" t="s">
        <v>12</v>
      </c>
      <c r="K135" t="s">
        <v>1115</v>
      </c>
      <c r="L135" s="52" t="str">
        <f t="shared" si="8"/>
        <v>Son</v>
      </c>
      <c r="M135" s="52">
        <f t="shared" si="9"/>
        <v>132</v>
      </c>
      <c r="N135" t="s">
        <v>1301</v>
      </c>
      <c r="O135" s="2">
        <v>25</v>
      </c>
      <c r="P135" s="52" t="s">
        <v>1651</v>
      </c>
    </row>
    <row r="136" spans="1:16" x14ac:dyDescent="0.2">
      <c r="A136" s="52">
        <v>135</v>
      </c>
      <c r="B136" t="s">
        <v>116</v>
      </c>
      <c r="C136" t="s">
        <v>763</v>
      </c>
      <c r="D136" t="s">
        <v>404</v>
      </c>
      <c r="E136" t="s">
        <v>761</v>
      </c>
      <c r="G136">
        <v>15</v>
      </c>
      <c r="H136" s="55" t="str">
        <f t="shared" si="10"/>
        <v/>
      </c>
      <c r="I136" s="55">
        <f t="shared" si="11"/>
        <v>1836</v>
      </c>
      <c r="J136" s="9" t="s">
        <v>1339</v>
      </c>
      <c r="K136" t="s">
        <v>1115</v>
      </c>
      <c r="L136" s="52" t="str">
        <f t="shared" si="8"/>
        <v>Granddaughter</v>
      </c>
      <c r="M136" s="52">
        <f t="shared" si="9"/>
        <v>132</v>
      </c>
      <c r="N136" t="s">
        <v>1301</v>
      </c>
      <c r="O136" s="2">
        <v>25</v>
      </c>
      <c r="P136" s="52" t="s">
        <v>1651</v>
      </c>
    </row>
    <row r="137" spans="1:16" x14ac:dyDescent="0.2">
      <c r="A137" s="52">
        <v>136</v>
      </c>
      <c r="B137" t="s">
        <v>664</v>
      </c>
      <c r="C137" t="s">
        <v>98</v>
      </c>
      <c r="D137" t="s">
        <v>705</v>
      </c>
      <c r="E137" t="s">
        <v>761</v>
      </c>
      <c r="F137">
        <v>25</v>
      </c>
      <c r="H137" s="55">
        <f t="shared" si="10"/>
        <v>1826</v>
      </c>
      <c r="I137" s="55" t="str">
        <f t="shared" si="11"/>
        <v/>
      </c>
      <c r="J137" t="s">
        <v>12</v>
      </c>
      <c r="K137" t="s">
        <v>530</v>
      </c>
      <c r="L137" s="52" t="str">
        <f t="shared" si="8"/>
        <v>Lodger</v>
      </c>
      <c r="M137" s="52">
        <f t="shared" si="9"/>
        <v>132</v>
      </c>
      <c r="N137" t="s">
        <v>1301</v>
      </c>
      <c r="O137" s="2">
        <v>25</v>
      </c>
      <c r="P137" s="52" t="s">
        <v>1651</v>
      </c>
    </row>
    <row r="138" spans="1:16" x14ac:dyDescent="0.2">
      <c r="A138" s="52">
        <v>137</v>
      </c>
      <c r="B138" t="s">
        <v>43</v>
      </c>
      <c r="C138" t="s">
        <v>44</v>
      </c>
      <c r="D138" t="s">
        <v>9</v>
      </c>
      <c r="E138" t="s">
        <v>5</v>
      </c>
      <c r="F138">
        <v>47</v>
      </c>
      <c r="H138" s="55">
        <f t="shared" si="10"/>
        <v>1804</v>
      </c>
      <c r="I138" s="55" t="str">
        <f t="shared" si="11"/>
        <v/>
      </c>
      <c r="J138" t="s">
        <v>18</v>
      </c>
      <c r="K138" t="s">
        <v>1115</v>
      </c>
      <c r="L138" s="52" t="str">
        <f t="shared" si="8"/>
        <v>Head</v>
      </c>
      <c r="M138" s="52">
        <f t="shared" si="9"/>
        <v>137</v>
      </c>
      <c r="N138" t="s">
        <v>1301</v>
      </c>
      <c r="O138" s="2">
        <v>26</v>
      </c>
      <c r="P138" s="52" t="s">
        <v>1887</v>
      </c>
    </row>
    <row r="139" spans="1:16" x14ac:dyDescent="0.2">
      <c r="A139" s="52">
        <v>138</v>
      </c>
      <c r="B139" t="s">
        <v>43</v>
      </c>
      <c r="C139" t="s">
        <v>46</v>
      </c>
      <c r="D139" t="s">
        <v>397</v>
      </c>
      <c r="E139" t="s">
        <v>5</v>
      </c>
      <c r="G139">
        <v>42</v>
      </c>
      <c r="H139" s="55" t="str">
        <f t="shared" si="10"/>
        <v/>
      </c>
      <c r="I139" s="55">
        <f t="shared" si="11"/>
        <v>1809</v>
      </c>
      <c r="J139" t="s">
        <v>768</v>
      </c>
      <c r="K139" t="s">
        <v>1285</v>
      </c>
      <c r="L139" s="52" t="str">
        <f t="shared" si="8"/>
        <v>Wife</v>
      </c>
      <c r="M139" s="52">
        <f t="shared" si="9"/>
        <v>137</v>
      </c>
      <c r="N139" t="s">
        <v>1301</v>
      </c>
      <c r="O139" s="2">
        <v>26</v>
      </c>
      <c r="P139" s="52" t="s">
        <v>1651</v>
      </c>
    </row>
    <row r="140" spans="1:16" x14ac:dyDescent="0.2">
      <c r="A140" s="52">
        <v>139</v>
      </c>
      <c r="B140" t="s">
        <v>43</v>
      </c>
      <c r="C140" t="s">
        <v>50</v>
      </c>
      <c r="D140" t="s">
        <v>409</v>
      </c>
      <c r="E140" t="s">
        <v>761</v>
      </c>
      <c r="F140">
        <v>11</v>
      </c>
      <c r="H140" s="55">
        <f t="shared" si="10"/>
        <v>1840</v>
      </c>
      <c r="I140" s="55" t="str">
        <f t="shared" si="11"/>
        <v/>
      </c>
      <c r="J140" t="s">
        <v>769</v>
      </c>
      <c r="K140" t="s">
        <v>1115</v>
      </c>
      <c r="L140" s="52" t="str">
        <f t="shared" si="8"/>
        <v>Son</v>
      </c>
      <c r="M140" s="52">
        <f t="shared" si="9"/>
        <v>137</v>
      </c>
      <c r="N140" t="s">
        <v>1301</v>
      </c>
      <c r="O140" s="2">
        <v>26</v>
      </c>
      <c r="P140" s="52" t="s">
        <v>1651</v>
      </c>
    </row>
    <row r="141" spans="1:16" x14ac:dyDescent="0.2">
      <c r="A141" s="52">
        <v>140</v>
      </c>
      <c r="B141" t="s">
        <v>43</v>
      </c>
      <c r="C141" t="s">
        <v>71</v>
      </c>
      <c r="D141" t="s">
        <v>409</v>
      </c>
      <c r="E141" t="s">
        <v>761</v>
      </c>
      <c r="F141">
        <v>9</v>
      </c>
      <c r="H141" s="55">
        <f t="shared" si="10"/>
        <v>1842</v>
      </c>
      <c r="I141" s="55" t="str">
        <f t="shared" si="11"/>
        <v/>
      </c>
      <c r="J141" t="s">
        <v>769</v>
      </c>
      <c r="K141" t="s">
        <v>1115</v>
      </c>
      <c r="L141" s="52" t="str">
        <f t="shared" si="8"/>
        <v>Son</v>
      </c>
      <c r="M141" s="52">
        <f t="shared" si="9"/>
        <v>137</v>
      </c>
      <c r="N141" t="s">
        <v>1301</v>
      </c>
      <c r="O141" s="2">
        <v>26</v>
      </c>
      <c r="P141" s="52" t="s">
        <v>1651</v>
      </c>
    </row>
    <row r="142" spans="1:16" x14ac:dyDescent="0.2">
      <c r="A142" s="52">
        <v>141</v>
      </c>
      <c r="B142" t="s">
        <v>43</v>
      </c>
      <c r="C142" t="s">
        <v>60</v>
      </c>
      <c r="D142" t="s">
        <v>409</v>
      </c>
      <c r="E142" t="s">
        <v>761</v>
      </c>
      <c r="F142">
        <v>6</v>
      </c>
      <c r="H142" s="55">
        <f t="shared" si="10"/>
        <v>1845</v>
      </c>
      <c r="I142" s="55" t="str">
        <f t="shared" si="11"/>
        <v/>
      </c>
      <c r="J142" t="s">
        <v>769</v>
      </c>
      <c r="K142" t="s">
        <v>1115</v>
      </c>
      <c r="L142" s="52" t="str">
        <f t="shared" si="8"/>
        <v>Son</v>
      </c>
      <c r="M142" s="52">
        <f t="shared" si="9"/>
        <v>137</v>
      </c>
      <c r="N142" t="s">
        <v>1301</v>
      </c>
      <c r="O142" s="2">
        <v>26</v>
      </c>
      <c r="P142" s="52" t="s">
        <v>1651</v>
      </c>
    </row>
    <row r="143" spans="1:16" x14ac:dyDescent="0.2">
      <c r="A143" s="52">
        <v>142</v>
      </c>
      <c r="B143" t="s">
        <v>43</v>
      </c>
      <c r="C143" t="s">
        <v>765</v>
      </c>
      <c r="D143" t="s">
        <v>409</v>
      </c>
      <c r="E143" t="s">
        <v>761</v>
      </c>
      <c r="F143">
        <v>4</v>
      </c>
      <c r="H143" s="55">
        <f t="shared" si="10"/>
        <v>1847</v>
      </c>
      <c r="I143" s="55" t="str">
        <f t="shared" si="11"/>
        <v/>
      </c>
      <c r="J143" t="s">
        <v>1301</v>
      </c>
      <c r="K143" t="s">
        <v>1115</v>
      </c>
      <c r="L143" s="52" t="str">
        <f t="shared" si="8"/>
        <v>Son</v>
      </c>
      <c r="M143" s="52">
        <f t="shared" si="9"/>
        <v>137</v>
      </c>
      <c r="N143" t="s">
        <v>1301</v>
      </c>
      <c r="O143" s="2">
        <v>26</v>
      </c>
      <c r="P143" s="52" t="s">
        <v>1651</v>
      </c>
    </row>
    <row r="144" spans="1:16" x14ac:dyDescent="0.2">
      <c r="A144" s="52">
        <v>143</v>
      </c>
      <c r="B144" t="s">
        <v>43</v>
      </c>
      <c r="C144" t="s">
        <v>44</v>
      </c>
      <c r="D144" t="s">
        <v>409</v>
      </c>
      <c r="E144" t="s">
        <v>761</v>
      </c>
      <c r="F144">
        <v>2</v>
      </c>
      <c r="H144" s="55">
        <f t="shared" si="10"/>
        <v>1849</v>
      </c>
      <c r="I144" s="55" t="str">
        <f t="shared" si="11"/>
        <v/>
      </c>
      <c r="J144" t="s">
        <v>1301</v>
      </c>
      <c r="K144" t="s">
        <v>1115</v>
      </c>
      <c r="L144" s="52" t="str">
        <f t="shared" si="8"/>
        <v>Son</v>
      </c>
      <c r="M144" s="52">
        <f t="shared" si="9"/>
        <v>137</v>
      </c>
      <c r="N144" t="s">
        <v>1301</v>
      </c>
      <c r="O144" s="2">
        <v>26</v>
      </c>
      <c r="P144" s="52" t="s">
        <v>1651</v>
      </c>
    </row>
    <row r="145" spans="1:16" x14ac:dyDescent="0.2">
      <c r="A145" s="52">
        <v>144</v>
      </c>
      <c r="B145" t="s">
        <v>260</v>
      </c>
      <c r="C145" t="s">
        <v>175</v>
      </c>
      <c r="D145" t="s">
        <v>422</v>
      </c>
      <c r="E145" t="s">
        <v>761</v>
      </c>
      <c r="G145">
        <v>15</v>
      </c>
      <c r="H145" s="55" t="str">
        <f t="shared" si="10"/>
        <v/>
      </c>
      <c r="I145" s="55">
        <f t="shared" si="11"/>
        <v>1836</v>
      </c>
      <c r="J145" t="s">
        <v>713</v>
      </c>
      <c r="K145" t="s">
        <v>1285</v>
      </c>
      <c r="L145" s="52" t="str">
        <f t="shared" si="8"/>
        <v>Servant</v>
      </c>
      <c r="M145" s="52">
        <f t="shared" si="9"/>
        <v>137</v>
      </c>
      <c r="N145" t="s">
        <v>1301</v>
      </c>
      <c r="O145" s="2">
        <v>26</v>
      </c>
      <c r="P145" s="52" t="s">
        <v>1651</v>
      </c>
    </row>
    <row r="146" spans="1:16" x14ac:dyDescent="0.2">
      <c r="A146" s="52">
        <v>145</v>
      </c>
      <c r="B146" t="s">
        <v>81</v>
      </c>
      <c r="C146" t="s">
        <v>113</v>
      </c>
      <c r="D146" t="s">
        <v>422</v>
      </c>
      <c r="E146" t="s">
        <v>761</v>
      </c>
      <c r="F146">
        <v>18</v>
      </c>
      <c r="H146" s="55">
        <f t="shared" si="10"/>
        <v>1833</v>
      </c>
      <c r="I146" s="55" t="str">
        <f t="shared" si="11"/>
        <v/>
      </c>
      <c r="J146" t="s">
        <v>713</v>
      </c>
      <c r="K146" t="s">
        <v>1115</v>
      </c>
      <c r="L146" s="52" t="str">
        <f t="shared" si="8"/>
        <v>Servant</v>
      </c>
      <c r="M146" s="52">
        <f t="shared" si="9"/>
        <v>137</v>
      </c>
      <c r="N146" t="s">
        <v>1301</v>
      </c>
      <c r="O146" s="2">
        <v>26</v>
      </c>
      <c r="P146" s="52" t="s">
        <v>1651</v>
      </c>
    </row>
    <row r="147" spans="1:16" x14ac:dyDescent="0.2">
      <c r="A147" s="52">
        <v>146</v>
      </c>
      <c r="B147" t="s">
        <v>110</v>
      </c>
      <c r="C147" t="s">
        <v>50</v>
      </c>
      <c r="D147" t="s">
        <v>9</v>
      </c>
      <c r="E147" t="s">
        <v>5</v>
      </c>
      <c r="F147">
        <v>46</v>
      </c>
      <c r="H147" s="55">
        <f t="shared" si="10"/>
        <v>1805</v>
      </c>
      <c r="I147" s="55" t="str">
        <f t="shared" si="11"/>
        <v/>
      </c>
      <c r="J147" t="s">
        <v>95</v>
      </c>
      <c r="K147" t="s">
        <v>523</v>
      </c>
      <c r="L147" s="52" t="str">
        <f t="shared" si="8"/>
        <v>Head</v>
      </c>
      <c r="M147" s="52">
        <f t="shared" si="9"/>
        <v>146</v>
      </c>
      <c r="N147" t="s">
        <v>1301</v>
      </c>
      <c r="O147" s="2">
        <v>27</v>
      </c>
      <c r="P147" s="52" t="s">
        <v>1651</v>
      </c>
    </row>
    <row r="148" spans="1:16" x14ac:dyDescent="0.2">
      <c r="A148" s="52">
        <v>147</v>
      </c>
      <c r="B148" t="s">
        <v>110</v>
      </c>
      <c r="C148" t="s">
        <v>766</v>
      </c>
      <c r="D148" t="s">
        <v>397</v>
      </c>
      <c r="E148" t="s">
        <v>5</v>
      </c>
      <c r="G148">
        <v>47</v>
      </c>
      <c r="H148" s="55" t="str">
        <f t="shared" si="10"/>
        <v/>
      </c>
      <c r="I148" s="55">
        <f t="shared" si="11"/>
        <v>1804</v>
      </c>
      <c r="J148" t="s">
        <v>772</v>
      </c>
      <c r="K148" t="s">
        <v>1340</v>
      </c>
      <c r="L148" s="52" t="str">
        <f t="shared" si="8"/>
        <v>Wife</v>
      </c>
      <c r="M148" s="52">
        <f t="shared" si="9"/>
        <v>146</v>
      </c>
      <c r="N148" t="s">
        <v>1301</v>
      </c>
      <c r="O148" s="2">
        <v>27</v>
      </c>
      <c r="P148" s="52" t="s">
        <v>1651</v>
      </c>
    </row>
    <row r="149" spans="1:16" x14ac:dyDescent="0.2">
      <c r="A149" s="52">
        <v>148</v>
      </c>
      <c r="B149" t="s">
        <v>45</v>
      </c>
      <c r="C149" t="s">
        <v>390</v>
      </c>
      <c r="D149" t="s">
        <v>573</v>
      </c>
      <c r="E149" t="s">
        <v>761</v>
      </c>
      <c r="G149">
        <v>10</v>
      </c>
      <c r="H149" s="55" t="str">
        <f t="shared" si="10"/>
        <v/>
      </c>
      <c r="I149" s="55">
        <f t="shared" si="11"/>
        <v>1841</v>
      </c>
      <c r="J149" t="s">
        <v>773</v>
      </c>
      <c r="K149" t="s">
        <v>1115</v>
      </c>
      <c r="L149" s="52" t="str">
        <f t="shared" si="8"/>
        <v>Daughter-in-law</v>
      </c>
      <c r="M149" s="52">
        <f t="shared" si="9"/>
        <v>146</v>
      </c>
      <c r="N149" t="s">
        <v>1301</v>
      </c>
      <c r="O149" s="2">
        <v>27</v>
      </c>
      <c r="P149" s="52" t="s">
        <v>1651</v>
      </c>
    </row>
    <row r="150" spans="1:16" x14ac:dyDescent="0.2">
      <c r="A150" s="52">
        <v>149</v>
      </c>
      <c r="B150" t="s">
        <v>45</v>
      </c>
      <c r="C150" t="s">
        <v>65</v>
      </c>
      <c r="D150" t="s">
        <v>767</v>
      </c>
      <c r="E150" t="s">
        <v>761</v>
      </c>
      <c r="F150">
        <v>9</v>
      </c>
      <c r="H150" s="55">
        <f t="shared" si="10"/>
        <v>1842</v>
      </c>
      <c r="I150" s="55" t="str">
        <f t="shared" si="11"/>
        <v/>
      </c>
      <c r="J150" t="s">
        <v>769</v>
      </c>
      <c r="K150" t="s">
        <v>1115</v>
      </c>
      <c r="L150" s="52" t="str">
        <f t="shared" si="8"/>
        <v>Son-in-law</v>
      </c>
      <c r="M150" s="52">
        <f t="shared" si="9"/>
        <v>146</v>
      </c>
      <c r="N150" t="s">
        <v>1301</v>
      </c>
      <c r="O150" s="2">
        <v>27</v>
      </c>
      <c r="P150" s="52" t="s">
        <v>1651</v>
      </c>
    </row>
    <row r="151" spans="1:16" x14ac:dyDescent="0.2">
      <c r="A151" s="52">
        <v>150</v>
      </c>
      <c r="B151" t="s">
        <v>45</v>
      </c>
      <c r="C151" t="s">
        <v>192</v>
      </c>
      <c r="D151" t="s">
        <v>767</v>
      </c>
      <c r="E151" t="s">
        <v>761</v>
      </c>
      <c r="F151">
        <v>23</v>
      </c>
      <c r="H151" s="55">
        <f t="shared" si="10"/>
        <v>1828</v>
      </c>
      <c r="I151" s="55" t="str">
        <f t="shared" si="11"/>
        <v/>
      </c>
      <c r="J151" t="s">
        <v>774</v>
      </c>
      <c r="K151" t="s">
        <v>1115</v>
      </c>
      <c r="L151" s="52" t="str">
        <f t="shared" si="8"/>
        <v>Son-in-law</v>
      </c>
      <c r="M151" s="52">
        <f t="shared" si="9"/>
        <v>146</v>
      </c>
      <c r="N151" t="s">
        <v>1301</v>
      </c>
      <c r="O151" s="2">
        <v>27</v>
      </c>
      <c r="P151" s="52" t="s">
        <v>1651</v>
      </c>
    </row>
    <row r="152" spans="1:16" x14ac:dyDescent="0.2">
      <c r="A152" s="52">
        <v>151</v>
      </c>
      <c r="B152" t="s">
        <v>645</v>
      </c>
      <c r="C152" t="s">
        <v>635</v>
      </c>
      <c r="D152" t="s">
        <v>464</v>
      </c>
      <c r="E152" t="s">
        <v>761</v>
      </c>
      <c r="G152">
        <v>24</v>
      </c>
      <c r="H152" s="55" t="str">
        <f t="shared" si="10"/>
        <v/>
      </c>
      <c r="I152" s="55">
        <f t="shared" si="11"/>
        <v>1827</v>
      </c>
      <c r="J152" t="s">
        <v>313</v>
      </c>
      <c r="K152" t="s">
        <v>770</v>
      </c>
      <c r="L152" s="52" t="str">
        <f t="shared" si="8"/>
        <v>Visitor</v>
      </c>
      <c r="M152" s="52">
        <f t="shared" si="9"/>
        <v>146</v>
      </c>
      <c r="N152" t="s">
        <v>1301</v>
      </c>
      <c r="O152" s="2">
        <v>27</v>
      </c>
      <c r="P152" s="52" t="s">
        <v>1651</v>
      </c>
    </row>
    <row r="153" spans="1:16" x14ac:dyDescent="0.2">
      <c r="A153" s="52">
        <v>152</v>
      </c>
      <c r="B153" t="s">
        <v>68</v>
      </c>
      <c r="C153" t="s">
        <v>44</v>
      </c>
      <c r="D153" t="s">
        <v>9</v>
      </c>
      <c r="E153" t="s">
        <v>502</v>
      </c>
      <c r="F153">
        <v>58</v>
      </c>
      <c r="H153" s="55">
        <f t="shared" si="10"/>
        <v>1793</v>
      </c>
      <c r="I153" s="55" t="str">
        <f t="shared" si="11"/>
        <v/>
      </c>
      <c r="J153" t="s">
        <v>12</v>
      </c>
      <c r="K153" t="s">
        <v>771</v>
      </c>
      <c r="L153" s="52" t="str">
        <f t="shared" si="8"/>
        <v>Head</v>
      </c>
      <c r="M153" s="52">
        <f t="shared" si="9"/>
        <v>152</v>
      </c>
      <c r="N153" t="s">
        <v>1301</v>
      </c>
      <c r="O153" s="2">
        <v>28</v>
      </c>
      <c r="P153" s="52" t="s">
        <v>1651</v>
      </c>
    </row>
    <row r="154" spans="1:16" x14ac:dyDescent="0.2">
      <c r="A154" s="52">
        <v>153</v>
      </c>
      <c r="B154" t="s">
        <v>68</v>
      </c>
      <c r="C154" t="s">
        <v>169</v>
      </c>
      <c r="D154" t="s">
        <v>400</v>
      </c>
      <c r="E154" t="s">
        <v>761</v>
      </c>
      <c r="G154">
        <v>18</v>
      </c>
      <c r="H154" s="55" t="str">
        <f t="shared" si="10"/>
        <v/>
      </c>
      <c r="I154" s="55">
        <f t="shared" si="11"/>
        <v>1833</v>
      </c>
      <c r="J154" t="s">
        <v>2840</v>
      </c>
      <c r="K154" t="s">
        <v>1115</v>
      </c>
      <c r="L154" s="52" t="str">
        <f t="shared" si="8"/>
        <v>Daughter</v>
      </c>
      <c r="M154" s="52">
        <f t="shared" si="9"/>
        <v>152</v>
      </c>
      <c r="N154" t="s">
        <v>1301</v>
      </c>
      <c r="O154" s="2">
        <v>28</v>
      </c>
      <c r="P154" s="52" t="s">
        <v>1651</v>
      </c>
    </row>
    <row r="155" spans="1:16" x14ac:dyDescent="0.2">
      <c r="A155" s="52">
        <v>154</v>
      </c>
      <c r="B155" t="s">
        <v>68</v>
      </c>
      <c r="C155" t="s">
        <v>46</v>
      </c>
      <c r="D155" t="s">
        <v>400</v>
      </c>
      <c r="E155" t="s">
        <v>761</v>
      </c>
      <c r="G155">
        <v>15</v>
      </c>
      <c r="H155" s="55" t="str">
        <f t="shared" si="10"/>
        <v/>
      </c>
      <c r="I155" s="55">
        <f t="shared" si="11"/>
        <v>1836</v>
      </c>
      <c r="J155" t="s">
        <v>2840</v>
      </c>
      <c r="K155" t="s">
        <v>1115</v>
      </c>
      <c r="L155" s="52" t="str">
        <f t="shared" si="8"/>
        <v>Daughter</v>
      </c>
      <c r="M155" s="52">
        <f t="shared" si="9"/>
        <v>152</v>
      </c>
      <c r="N155" t="s">
        <v>1301</v>
      </c>
      <c r="O155" s="2">
        <v>28</v>
      </c>
      <c r="P155" s="52" t="s">
        <v>1651</v>
      </c>
    </row>
    <row r="156" spans="1:16" x14ac:dyDescent="0.2">
      <c r="A156" s="52">
        <v>155</v>
      </c>
      <c r="B156" t="s">
        <v>68</v>
      </c>
      <c r="C156" t="s">
        <v>60</v>
      </c>
      <c r="D156" t="s">
        <v>409</v>
      </c>
      <c r="E156" t="s">
        <v>761</v>
      </c>
      <c r="F156">
        <v>12</v>
      </c>
      <c r="H156" s="55">
        <f t="shared" si="10"/>
        <v>1839</v>
      </c>
      <c r="I156" s="55" t="str">
        <f t="shared" si="11"/>
        <v/>
      </c>
      <c r="J156" t="s">
        <v>1827</v>
      </c>
      <c r="K156" t="s">
        <v>1115</v>
      </c>
      <c r="L156" s="52" t="str">
        <f t="shared" ref="L156:L219" si="12">IF(ISBLANK(D156),"",D156)</f>
        <v>Son</v>
      </c>
      <c r="M156" s="52">
        <f t="shared" ref="M156:M219" si="13">IF(L156="Head",A156,M155)</f>
        <v>152</v>
      </c>
      <c r="N156" t="s">
        <v>1301</v>
      </c>
      <c r="O156" s="2">
        <v>28</v>
      </c>
      <c r="P156" s="52" t="s">
        <v>1651</v>
      </c>
    </row>
    <row r="157" spans="1:16" x14ac:dyDescent="0.2">
      <c r="A157" s="52">
        <v>156</v>
      </c>
      <c r="B157" t="s">
        <v>45</v>
      </c>
      <c r="C157" t="s">
        <v>50</v>
      </c>
      <c r="D157" t="s">
        <v>9</v>
      </c>
      <c r="E157" t="s">
        <v>5</v>
      </c>
      <c r="F157">
        <v>59</v>
      </c>
      <c r="H157" s="55">
        <f t="shared" si="10"/>
        <v>1792</v>
      </c>
      <c r="I157" s="55" t="str">
        <f t="shared" si="11"/>
        <v/>
      </c>
      <c r="J157" t="s">
        <v>12</v>
      </c>
      <c r="K157" t="s">
        <v>1115</v>
      </c>
      <c r="L157" s="52" t="str">
        <f t="shared" si="12"/>
        <v>Head</v>
      </c>
      <c r="M157" s="52">
        <f t="shared" si="13"/>
        <v>156</v>
      </c>
      <c r="N157" t="s">
        <v>1301</v>
      </c>
      <c r="O157" s="2">
        <v>29</v>
      </c>
      <c r="P157" s="52" t="s">
        <v>1651</v>
      </c>
    </row>
    <row r="158" spans="1:16" x14ac:dyDescent="0.2">
      <c r="A158" s="52">
        <v>157</v>
      </c>
      <c r="B158" t="s">
        <v>45</v>
      </c>
      <c r="C158" t="s">
        <v>123</v>
      </c>
      <c r="D158" t="s">
        <v>397</v>
      </c>
      <c r="E158" t="s">
        <v>5</v>
      </c>
      <c r="G158">
        <v>42</v>
      </c>
      <c r="H158" s="55" t="str">
        <f t="shared" si="10"/>
        <v/>
      </c>
      <c r="I158" s="55">
        <f t="shared" si="11"/>
        <v>1809</v>
      </c>
      <c r="J158" t="s">
        <v>703</v>
      </c>
      <c r="K158" t="s">
        <v>777</v>
      </c>
      <c r="L158" s="52" t="str">
        <f t="shared" si="12"/>
        <v>Wife</v>
      </c>
      <c r="M158" s="52">
        <f t="shared" si="13"/>
        <v>156</v>
      </c>
      <c r="N158" t="s">
        <v>1301</v>
      </c>
      <c r="O158" s="2">
        <v>29</v>
      </c>
      <c r="P158" s="52" t="s">
        <v>1651</v>
      </c>
    </row>
    <row r="159" spans="1:16" x14ac:dyDescent="0.2">
      <c r="A159" s="52">
        <v>158</v>
      </c>
      <c r="B159" t="s">
        <v>45</v>
      </c>
      <c r="C159" t="s">
        <v>775</v>
      </c>
      <c r="D159" t="s">
        <v>400</v>
      </c>
      <c r="E159" t="s">
        <v>761</v>
      </c>
      <c r="G159">
        <v>11</v>
      </c>
      <c r="H159" s="55" t="str">
        <f t="shared" si="10"/>
        <v/>
      </c>
      <c r="I159" s="55">
        <f t="shared" si="11"/>
        <v>1840</v>
      </c>
      <c r="J159" t="s">
        <v>2840</v>
      </c>
      <c r="K159" t="s">
        <v>1115</v>
      </c>
      <c r="L159" s="52" t="str">
        <f t="shared" si="12"/>
        <v>Daughter</v>
      </c>
      <c r="M159" s="52">
        <f t="shared" si="13"/>
        <v>156</v>
      </c>
      <c r="N159" t="s">
        <v>1301</v>
      </c>
      <c r="O159" s="2">
        <v>29</v>
      </c>
      <c r="P159" s="52" t="s">
        <v>1651</v>
      </c>
    </row>
    <row r="160" spans="1:16" x14ac:dyDescent="0.2">
      <c r="A160" s="52">
        <v>159</v>
      </c>
      <c r="B160" t="s">
        <v>45</v>
      </c>
      <c r="C160" t="s">
        <v>776</v>
      </c>
      <c r="D160" t="s">
        <v>464</v>
      </c>
      <c r="E160" t="s">
        <v>761</v>
      </c>
      <c r="F160">
        <v>4</v>
      </c>
      <c r="H160" s="55">
        <f t="shared" si="10"/>
        <v>1847</v>
      </c>
      <c r="I160" s="55" t="str">
        <f t="shared" si="11"/>
        <v/>
      </c>
      <c r="J160" t="s">
        <v>779</v>
      </c>
      <c r="K160" t="s">
        <v>778</v>
      </c>
      <c r="L160" s="52" t="str">
        <f t="shared" si="12"/>
        <v>Visitor</v>
      </c>
      <c r="M160" s="52">
        <f t="shared" si="13"/>
        <v>156</v>
      </c>
      <c r="N160" t="s">
        <v>1301</v>
      </c>
      <c r="O160" s="2">
        <v>29</v>
      </c>
      <c r="P160" s="52" t="s">
        <v>1651</v>
      </c>
    </row>
    <row r="161" spans="1:16" x14ac:dyDescent="0.2">
      <c r="A161" s="52">
        <v>160</v>
      </c>
      <c r="B161" t="s">
        <v>45</v>
      </c>
      <c r="C161" t="s">
        <v>169</v>
      </c>
      <c r="D161" t="s">
        <v>464</v>
      </c>
      <c r="E161" t="s">
        <v>761</v>
      </c>
      <c r="G161">
        <v>2</v>
      </c>
      <c r="H161" s="55" t="str">
        <f t="shared" si="10"/>
        <v/>
      </c>
      <c r="I161" s="55">
        <f t="shared" si="11"/>
        <v>1849</v>
      </c>
      <c r="J161" t="s">
        <v>780</v>
      </c>
      <c r="K161" t="s">
        <v>1115</v>
      </c>
      <c r="L161" s="52" t="str">
        <f t="shared" si="12"/>
        <v>Visitor</v>
      </c>
      <c r="M161" s="52">
        <f t="shared" si="13"/>
        <v>156</v>
      </c>
      <c r="N161" t="s">
        <v>1301</v>
      </c>
      <c r="O161" s="2">
        <v>29</v>
      </c>
      <c r="P161" s="52" t="s">
        <v>1651</v>
      </c>
    </row>
    <row r="162" spans="1:16" x14ac:dyDescent="0.2">
      <c r="A162" s="52">
        <v>161</v>
      </c>
      <c r="B162" t="s">
        <v>79</v>
      </c>
      <c r="C162" t="s">
        <v>44</v>
      </c>
      <c r="D162" t="s">
        <v>705</v>
      </c>
      <c r="E162" t="s">
        <v>761</v>
      </c>
      <c r="F162">
        <v>28</v>
      </c>
      <c r="H162" s="55">
        <f t="shared" si="10"/>
        <v>1823</v>
      </c>
      <c r="I162" s="55" t="str">
        <f t="shared" si="11"/>
        <v/>
      </c>
      <c r="J162" t="s">
        <v>12</v>
      </c>
      <c r="K162" t="s">
        <v>1115</v>
      </c>
      <c r="L162" s="52" t="str">
        <f t="shared" si="12"/>
        <v>Lodger</v>
      </c>
      <c r="M162" s="52">
        <f t="shared" si="13"/>
        <v>156</v>
      </c>
      <c r="N162" t="s">
        <v>1301</v>
      </c>
      <c r="O162" s="2">
        <v>29</v>
      </c>
      <c r="P162" s="52" t="s">
        <v>1651</v>
      </c>
    </row>
    <row r="163" spans="1:16" x14ac:dyDescent="0.2">
      <c r="A163" s="52">
        <v>162</v>
      </c>
      <c r="B163" t="s">
        <v>79</v>
      </c>
      <c r="C163" t="s">
        <v>111</v>
      </c>
      <c r="D163" t="s">
        <v>464</v>
      </c>
      <c r="E163" t="s">
        <v>761</v>
      </c>
      <c r="G163">
        <v>23</v>
      </c>
      <c r="H163" s="55" t="str">
        <f t="shared" si="10"/>
        <v/>
      </c>
      <c r="I163" s="55">
        <f t="shared" si="11"/>
        <v>1828</v>
      </c>
      <c r="J163" t="s">
        <v>1301</v>
      </c>
      <c r="K163" t="s">
        <v>1115</v>
      </c>
      <c r="L163" s="52" t="str">
        <f t="shared" si="12"/>
        <v>Visitor</v>
      </c>
      <c r="M163" s="52">
        <f t="shared" si="13"/>
        <v>156</v>
      </c>
      <c r="N163" t="s">
        <v>1301</v>
      </c>
      <c r="O163" s="2">
        <v>29</v>
      </c>
      <c r="P163" s="52" t="s">
        <v>1651</v>
      </c>
    </row>
    <row r="164" spans="1:16" x14ac:dyDescent="0.2">
      <c r="A164" s="52">
        <v>163</v>
      </c>
      <c r="B164" t="s">
        <v>79</v>
      </c>
      <c r="C164" t="s">
        <v>60</v>
      </c>
      <c r="D164" t="s">
        <v>464</v>
      </c>
      <c r="E164" t="s">
        <v>761</v>
      </c>
      <c r="F164">
        <v>4</v>
      </c>
      <c r="H164" s="55">
        <f t="shared" si="10"/>
        <v>1847</v>
      </c>
      <c r="I164" s="55" t="str">
        <f t="shared" si="11"/>
        <v/>
      </c>
      <c r="J164" t="s">
        <v>1301</v>
      </c>
      <c r="K164" t="s">
        <v>458</v>
      </c>
      <c r="L164" s="52" t="str">
        <f t="shared" si="12"/>
        <v>Visitor</v>
      </c>
      <c r="M164" s="52">
        <f t="shared" si="13"/>
        <v>156</v>
      </c>
      <c r="N164" t="s">
        <v>1301</v>
      </c>
      <c r="O164" s="2">
        <v>29</v>
      </c>
      <c r="P164" s="52" t="s">
        <v>1651</v>
      </c>
    </row>
    <row r="165" spans="1:16" x14ac:dyDescent="0.2">
      <c r="A165" s="52">
        <v>164</v>
      </c>
      <c r="B165" t="s">
        <v>79</v>
      </c>
      <c r="C165" t="s">
        <v>192</v>
      </c>
      <c r="D165" t="s">
        <v>464</v>
      </c>
      <c r="E165" t="s">
        <v>761</v>
      </c>
      <c r="F165">
        <v>1</v>
      </c>
      <c r="H165" s="55">
        <f t="shared" si="10"/>
        <v>1850</v>
      </c>
      <c r="I165" s="55" t="str">
        <f t="shared" si="11"/>
        <v/>
      </c>
      <c r="J165" t="s">
        <v>1301</v>
      </c>
      <c r="K165" t="s">
        <v>1115</v>
      </c>
      <c r="L165" s="52" t="str">
        <f t="shared" si="12"/>
        <v>Visitor</v>
      </c>
      <c r="M165" s="52">
        <f t="shared" si="13"/>
        <v>156</v>
      </c>
      <c r="N165" t="s">
        <v>1301</v>
      </c>
      <c r="O165" s="2">
        <v>29</v>
      </c>
      <c r="P165" s="52" t="s">
        <v>1651</v>
      </c>
    </row>
    <row r="166" spans="1:16" x14ac:dyDescent="0.2">
      <c r="A166" s="52">
        <v>165</v>
      </c>
      <c r="B166" t="s">
        <v>105</v>
      </c>
      <c r="C166" t="s">
        <v>111</v>
      </c>
      <c r="D166" t="s">
        <v>9</v>
      </c>
      <c r="E166" t="s">
        <v>427</v>
      </c>
      <c r="G166">
        <v>76</v>
      </c>
      <c r="H166" s="55" t="str">
        <f t="shared" si="10"/>
        <v/>
      </c>
      <c r="I166" s="55">
        <f t="shared" si="11"/>
        <v>1775</v>
      </c>
      <c r="J166" t="s">
        <v>1932</v>
      </c>
      <c r="K166" t="s">
        <v>733</v>
      </c>
      <c r="L166" s="52" t="str">
        <f t="shared" si="12"/>
        <v>Head</v>
      </c>
      <c r="M166" s="52">
        <f t="shared" si="13"/>
        <v>165</v>
      </c>
      <c r="N166" t="s">
        <v>1301</v>
      </c>
      <c r="O166" s="2">
        <v>30</v>
      </c>
      <c r="P166" s="52" t="s">
        <v>1651</v>
      </c>
    </row>
    <row r="167" spans="1:16" x14ac:dyDescent="0.2">
      <c r="A167" s="52">
        <v>166</v>
      </c>
      <c r="B167" t="s">
        <v>105</v>
      </c>
      <c r="C167" t="s">
        <v>71</v>
      </c>
      <c r="D167" t="s">
        <v>464</v>
      </c>
      <c r="E167" t="s">
        <v>1309</v>
      </c>
      <c r="F167">
        <v>9</v>
      </c>
      <c r="H167" s="55">
        <f t="shared" si="10"/>
        <v>1842</v>
      </c>
      <c r="I167" s="55" t="str">
        <f t="shared" si="11"/>
        <v/>
      </c>
      <c r="J167" t="s">
        <v>1888</v>
      </c>
      <c r="K167" t="s">
        <v>1115</v>
      </c>
      <c r="L167" s="52" t="str">
        <f t="shared" si="12"/>
        <v>Visitor</v>
      </c>
      <c r="M167" s="52">
        <f t="shared" si="13"/>
        <v>165</v>
      </c>
      <c r="N167" t="s">
        <v>1301</v>
      </c>
      <c r="O167" s="2">
        <v>30</v>
      </c>
      <c r="P167" s="52" t="s">
        <v>1651</v>
      </c>
    </row>
    <row r="168" spans="1:16" x14ac:dyDescent="0.2">
      <c r="A168" s="52">
        <v>167</v>
      </c>
      <c r="B168" t="s">
        <v>112</v>
      </c>
      <c r="C168" t="s">
        <v>60</v>
      </c>
      <c r="D168" t="s">
        <v>9</v>
      </c>
      <c r="E168" t="s">
        <v>5</v>
      </c>
      <c r="F168">
        <v>66</v>
      </c>
      <c r="H168" s="55">
        <f t="shared" si="10"/>
        <v>1785</v>
      </c>
      <c r="I168" s="55" t="str">
        <f t="shared" si="11"/>
        <v/>
      </c>
      <c r="J168" t="s">
        <v>12</v>
      </c>
      <c r="K168" t="s">
        <v>1284</v>
      </c>
      <c r="L168" s="52" t="str">
        <f t="shared" si="12"/>
        <v>Head</v>
      </c>
      <c r="M168" s="52">
        <f t="shared" si="13"/>
        <v>167</v>
      </c>
      <c r="N168" t="s">
        <v>1301</v>
      </c>
      <c r="O168" s="2">
        <v>31</v>
      </c>
      <c r="P168" s="52" t="s">
        <v>1651</v>
      </c>
    </row>
    <row r="169" spans="1:16" x14ac:dyDescent="0.2">
      <c r="A169" s="52">
        <v>168</v>
      </c>
      <c r="B169" t="s">
        <v>112</v>
      </c>
      <c r="C169" t="s">
        <v>57</v>
      </c>
      <c r="D169" t="s">
        <v>397</v>
      </c>
      <c r="E169" t="s">
        <v>5</v>
      </c>
      <c r="G169">
        <v>55</v>
      </c>
      <c r="H169" s="55" t="str">
        <f t="shared" si="10"/>
        <v/>
      </c>
      <c r="I169" s="55">
        <f t="shared" si="11"/>
        <v>1796</v>
      </c>
      <c r="J169" t="s">
        <v>703</v>
      </c>
      <c r="K169" t="s">
        <v>861</v>
      </c>
      <c r="L169" s="52" t="str">
        <f t="shared" si="12"/>
        <v>Wife</v>
      </c>
      <c r="M169" s="52">
        <f t="shared" si="13"/>
        <v>167</v>
      </c>
      <c r="N169" t="s">
        <v>1301</v>
      </c>
      <c r="O169" s="2">
        <v>31</v>
      </c>
      <c r="P169" s="52" t="s">
        <v>1651</v>
      </c>
    </row>
    <row r="170" spans="1:16" x14ac:dyDescent="0.2">
      <c r="A170" s="52">
        <v>169</v>
      </c>
      <c r="B170" t="s">
        <v>68</v>
      </c>
      <c r="C170" t="s">
        <v>276</v>
      </c>
      <c r="D170" t="s">
        <v>9</v>
      </c>
      <c r="E170" t="s">
        <v>5</v>
      </c>
      <c r="F170">
        <v>32</v>
      </c>
      <c r="H170" s="55">
        <f t="shared" si="10"/>
        <v>1819</v>
      </c>
      <c r="I170" s="55" t="str">
        <f t="shared" si="11"/>
        <v/>
      </c>
      <c r="J170" t="s">
        <v>12</v>
      </c>
      <c r="K170" t="s">
        <v>1115</v>
      </c>
      <c r="L170" s="52" t="str">
        <f t="shared" si="12"/>
        <v>Head</v>
      </c>
      <c r="M170" s="52">
        <f t="shared" si="13"/>
        <v>169</v>
      </c>
      <c r="N170" t="s">
        <v>1301</v>
      </c>
      <c r="O170" s="2">
        <v>32</v>
      </c>
      <c r="P170" s="52" t="s">
        <v>1651</v>
      </c>
    </row>
    <row r="171" spans="1:16" x14ac:dyDescent="0.2">
      <c r="A171" s="52">
        <v>170</v>
      </c>
      <c r="B171" t="s">
        <v>68</v>
      </c>
      <c r="C171" s="9" t="s">
        <v>669</v>
      </c>
      <c r="D171" t="s">
        <v>397</v>
      </c>
      <c r="E171" t="s">
        <v>5</v>
      </c>
      <c r="G171">
        <v>29</v>
      </c>
      <c r="H171" s="55" t="str">
        <f t="shared" si="10"/>
        <v/>
      </c>
      <c r="I171" s="55">
        <f t="shared" si="11"/>
        <v>1822</v>
      </c>
      <c r="J171" t="s">
        <v>703</v>
      </c>
      <c r="K171" t="s">
        <v>603</v>
      </c>
      <c r="L171" s="52" t="str">
        <f t="shared" si="12"/>
        <v>Wife</v>
      </c>
      <c r="M171" s="52">
        <f t="shared" si="13"/>
        <v>169</v>
      </c>
      <c r="N171" t="s">
        <v>1301</v>
      </c>
      <c r="O171" s="2">
        <v>32</v>
      </c>
      <c r="P171" s="52" t="s">
        <v>1651</v>
      </c>
    </row>
    <row r="172" spans="1:16" x14ac:dyDescent="0.2">
      <c r="A172" s="52">
        <v>171</v>
      </c>
      <c r="B172" t="s">
        <v>68</v>
      </c>
      <c r="C172" t="s">
        <v>667</v>
      </c>
      <c r="D172" t="s">
        <v>400</v>
      </c>
      <c r="E172" t="s">
        <v>1309</v>
      </c>
      <c r="G172">
        <v>6</v>
      </c>
      <c r="H172" s="55" t="str">
        <f t="shared" si="10"/>
        <v/>
      </c>
      <c r="I172" s="55">
        <f t="shared" si="11"/>
        <v>1845</v>
      </c>
      <c r="J172" t="s">
        <v>2840</v>
      </c>
      <c r="K172" t="s">
        <v>1115</v>
      </c>
      <c r="L172" s="52" t="str">
        <f t="shared" si="12"/>
        <v>Daughter</v>
      </c>
      <c r="M172" s="52">
        <f t="shared" si="13"/>
        <v>169</v>
      </c>
      <c r="N172" t="s">
        <v>1301</v>
      </c>
      <c r="O172" s="2">
        <v>32</v>
      </c>
      <c r="P172" s="52" t="s">
        <v>1651</v>
      </c>
    </row>
    <row r="173" spans="1:16" x14ac:dyDescent="0.2">
      <c r="A173" s="52">
        <v>172</v>
      </c>
      <c r="B173" t="s">
        <v>68</v>
      </c>
      <c r="C173" t="s">
        <v>123</v>
      </c>
      <c r="D173" t="s">
        <v>400</v>
      </c>
      <c r="E173" t="s">
        <v>1309</v>
      </c>
      <c r="G173">
        <v>5</v>
      </c>
      <c r="H173" s="55" t="str">
        <f t="shared" si="10"/>
        <v/>
      </c>
      <c r="I173" s="55">
        <f t="shared" si="11"/>
        <v>1846</v>
      </c>
      <c r="J173" t="s">
        <v>2840</v>
      </c>
      <c r="K173" t="s">
        <v>1115</v>
      </c>
      <c r="L173" s="52" t="str">
        <f t="shared" si="12"/>
        <v>Daughter</v>
      </c>
      <c r="M173" s="52">
        <f t="shared" si="13"/>
        <v>169</v>
      </c>
      <c r="N173" t="s">
        <v>1301</v>
      </c>
      <c r="O173" s="2">
        <v>32</v>
      </c>
      <c r="P173" s="52" t="s">
        <v>1651</v>
      </c>
    </row>
    <row r="174" spans="1:16" x14ac:dyDescent="0.2">
      <c r="A174" s="52">
        <v>173</v>
      </c>
      <c r="B174" t="s">
        <v>68</v>
      </c>
      <c r="C174" t="s">
        <v>335</v>
      </c>
      <c r="D174" t="s">
        <v>400</v>
      </c>
      <c r="E174" t="s">
        <v>1309</v>
      </c>
      <c r="G174">
        <v>2</v>
      </c>
      <c r="H174" s="55" t="str">
        <f t="shared" si="10"/>
        <v/>
      </c>
      <c r="I174" s="55">
        <f t="shared" si="11"/>
        <v>1849</v>
      </c>
      <c r="J174" t="s">
        <v>2840</v>
      </c>
      <c r="K174" t="s">
        <v>1115</v>
      </c>
      <c r="L174" s="52" t="str">
        <f t="shared" si="12"/>
        <v>Daughter</v>
      </c>
      <c r="M174" s="52">
        <f t="shared" si="13"/>
        <v>169</v>
      </c>
      <c r="N174" t="s">
        <v>1301</v>
      </c>
      <c r="O174" s="2">
        <v>32</v>
      </c>
      <c r="P174" s="52" t="s">
        <v>1651</v>
      </c>
    </row>
    <row r="175" spans="1:16" x14ac:dyDescent="0.2">
      <c r="A175" s="52">
        <v>174</v>
      </c>
      <c r="B175" t="s">
        <v>56</v>
      </c>
      <c r="C175" s="9" t="s">
        <v>660</v>
      </c>
      <c r="D175" t="s">
        <v>397</v>
      </c>
      <c r="E175" t="s">
        <v>5</v>
      </c>
      <c r="G175">
        <v>47</v>
      </c>
      <c r="H175" s="55" t="str">
        <f t="shared" si="10"/>
        <v/>
      </c>
      <c r="I175" s="55">
        <f t="shared" si="11"/>
        <v>1804</v>
      </c>
      <c r="J175" t="s">
        <v>837</v>
      </c>
      <c r="K175" t="s">
        <v>861</v>
      </c>
      <c r="L175" s="52" t="str">
        <f t="shared" si="12"/>
        <v>Wife</v>
      </c>
      <c r="M175" s="52">
        <f t="shared" si="13"/>
        <v>169</v>
      </c>
      <c r="N175" t="s">
        <v>1301</v>
      </c>
      <c r="O175" s="2">
        <v>33</v>
      </c>
      <c r="P175" s="52" t="s">
        <v>2751</v>
      </c>
    </row>
    <row r="176" spans="1:16" x14ac:dyDescent="0.2">
      <c r="A176" s="52">
        <v>175</v>
      </c>
      <c r="B176" t="s">
        <v>56</v>
      </c>
      <c r="C176" t="s">
        <v>46</v>
      </c>
      <c r="D176" t="s">
        <v>400</v>
      </c>
      <c r="E176" t="s">
        <v>1309</v>
      </c>
      <c r="G176">
        <v>6</v>
      </c>
      <c r="H176" s="55" t="str">
        <f t="shared" si="10"/>
        <v/>
      </c>
      <c r="I176" s="55">
        <f t="shared" si="11"/>
        <v>1845</v>
      </c>
      <c r="J176" t="s">
        <v>758</v>
      </c>
      <c r="K176" t="s">
        <v>1115</v>
      </c>
      <c r="L176" s="52" t="str">
        <f t="shared" si="12"/>
        <v>Daughter</v>
      </c>
      <c r="M176" s="52">
        <f t="shared" si="13"/>
        <v>169</v>
      </c>
      <c r="N176" t="s">
        <v>1301</v>
      </c>
      <c r="O176" s="2">
        <v>33</v>
      </c>
      <c r="P176" s="52" t="s">
        <v>1651</v>
      </c>
    </row>
    <row r="177" spans="1:16" x14ac:dyDescent="0.2">
      <c r="A177" s="52">
        <v>176</v>
      </c>
      <c r="B177" t="s">
        <v>81</v>
      </c>
      <c r="C177" t="s">
        <v>113</v>
      </c>
      <c r="D177" t="s">
        <v>9</v>
      </c>
      <c r="E177" t="s">
        <v>5</v>
      </c>
      <c r="F177">
        <v>44</v>
      </c>
      <c r="H177" s="55">
        <f t="shared" si="10"/>
        <v>1807</v>
      </c>
      <c r="I177" s="55" t="str">
        <f t="shared" si="11"/>
        <v/>
      </c>
      <c r="J177" t="s">
        <v>124</v>
      </c>
      <c r="K177" t="s">
        <v>551</v>
      </c>
      <c r="L177" s="52" t="str">
        <f t="shared" si="12"/>
        <v>Head</v>
      </c>
      <c r="M177" s="52">
        <f t="shared" si="13"/>
        <v>176</v>
      </c>
      <c r="N177" t="s">
        <v>1301</v>
      </c>
      <c r="O177" s="2">
        <v>34</v>
      </c>
      <c r="P177" s="52" t="s">
        <v>1651</v>
      </c>
    </row>
    <row r="178" spans="1:16" x14ac:dyDescent="0.2">
      <c r="A178" s="52">
        <v>177</v>
      </c>
      <c r="B178" t="s">
        <v>81</v>
      </c>
      <c r="C178" t="s">
        <v>782</v>
      </c>
      <c r="D178" t="s">
        <v>397</v>
      </c>
      <c r="E178" t="s">
        <v>5</v>
      </c>
      <c r="G178">
        <v>39</v>
      </c>
      <c r="H178" s="55" t="str">
        <f t="shared" si="10"/>
        <v/>
      </c>
      <c r="I178" s="55">
        <f t="shared" si="11"/>
        <v>1812</v>
      </c>
      <c r="J178" t="s">
        <v>783</v>
      </c>
      <c r="K178" t="s">
        <v>1285</v>
      </c>
      <c r="L178" s="52" t="str">
        <f t="shared" si="12"/>
        <v>Wife</v>
      </c>
      <c r="M178" s="52">
        <f t="shared" si="13"/>
        <v>176</v>
      </c>
      <c r="N178" t="s">
        <v>1301</v>
      </c>
      <c r="O178" s="2">
        <v>34</v>
      </c>
      <c r="P178" s="52" t="s">
        <v>1651</v>
      </c>
    </row>
    <row r="179" spans="1:16" x14ac:dyDescent="0.2">
      <c r="A179" s="52">
        <v>178</v>
      </c>
      <c r="B179" t="s">
        <v>81</v>
      </c>
      <c r="C179" t="s">
        <v>71</v>
      </c>
      <c r="D179" t="s">
        <v>409</v>
      </c>
      <c r="E179" t="s">
        <v>761</v>
      </c>
      <c r="F179">
        <v>18</v>
      </c>
      <c r="H179" s="55">
        <f t="shared" si="10"/>
        <v>1833</v>
      </c>
      <c r="I179" s="55" t="str">
        <f t="shared" si="11"/>
        <v/>
      </c>
      <c r="J179" t="s">
        <v>12</v>
      </c>
      <c r="K179" t="s">
        <v>551</v>
      </c>
      <c r="L179" s="52" t="str">
        <f t="shared" si="12"/>
        <v>Son</v>
      </c>
      <c r="M179" s="52">
        <f t="shared" si="13"/>
        <v>176</v>
      </c>
      <c r="N179" t="s">
        <v>1301</v>
      </c>
      <c r="O179" s="2">
        <v>34</v>
      </c>
      <c r="P179" s="52" t="s">
        <v>1651</v>
      </c>
    </row>
    <row r="180" spans="1:16" x14ac:dyDescent="0.2">
      <c r="A180" s="52">
        <v>179</v>
      </c>
      <c r="B180" t="s">
        <v>81</v>
      </c>
      <c r="C180" t="s">
        <v>123</v>
      </c>
      <c r="D180" t="s">
        <v>400</v>
      </c>
      <c r="E180" t="s">
        <v>761</v>
      </c>
      <c r="G180">
        <v>16</v>
      </c>
      <c r="H180" s="55" t="str">
        <f t="shared" si="10"/>
        <v/>
      </c>
      <c r="I180" s="55">
        <f t="shared" si="11"/>
        <v>1835</v>
      </c>
      <c r="J180" t="s">
        <v>313</v>
      </c>
      <c r="K180" t="s">
        <v>551</v>
      </c>
      <c r="L180" s="52" t="str">
        <f t="shared" si="12"/>
        <v>Daughter</v>
      </c>
      <c r="M180" s="52">
        <f t="shared" si="13"/>
        <v>176</v>
      </c>
      <c r="N180" t="s">
        <v>1301</v>
      </c>
      <c r="O180" s="2">
        <v>34</v>
      </c>
      <c r="P180" s="52" t="s">
        <v>1651</v>
      </c>
    </row>
    <row r="181" spans="1:16" x14ac:dyDescent="0.2">
      <c r="A181" s="52">
        <v>180</v>
      </c>
      <c r="B181" t="s">
        <v>81</v>
      </c>
      <c r="C181" t="s">
        <v>57</v>
      </c>
      <c r="D181" t="s">
        <v>400</v>
      </c>
      <c r="E181" t="s">
        <v>761</v>
      </c>
      <c r="G181">
        <v>13</v>
      </c>
      <c r="H181" s="55" t="str">
        <f t="shared" si="10"/>
        <v/>
      </c>
      <c r="I181" s="55">
        <f t="shared" si="11"/>
        <v>1838</v>
      </c>
      <c r="J181" t="s">
        <v>784</v>
      </c>
      <c r="K181" t="s">
        <v>551</v>
      </c>
      <c r="L181" s="52" t="str">
        <f t="shared" si="12"/>
        <v>Daughter</v>
      </c>
      <c r="M181" s="52">
        <f t="shared" si="13"/>
        <v>176</v>
      </c>
      <c r="N181" t="s">
        <v>1301</v>
      </c>
      <c r="O181" s="2">
        <v>34</v>
      </c>
      <c r="P181" s="52" t="s">
        <v>1651</v>
      </c>
    </row>
    <row r="182" spans="1:16" x14ac:dyDescent="0.2">
      <c r="A182" s="52">
        <v>181</v>
      </c>
      <c r="B182" t="s">
        <v>81</v>
      </c>
      <c r="C182" t="s">
        <v>50</v>
      </c>
      <c r="D182" t="s">
        <v>409</v>
      </c>
      <c r="E182" t="s">
        <v>761</v>
      </c>
      <c r="F182">
        <v>15</v>
      </c>
      <c r="H182" s="55">
        <f t="shared" si="10"/>
        <v>1836</v>
      </c>
      <c r="I182" s="55" t="str">
        <f t="shared" si="11"/>
        <v/>
      </c>
      <c r="J182" t="s">
        <v>12</v>
      </c>
      <c r="K182" t="s">
        <v>551</v>
      </c>
      <c r="L182" s="52" t="str">
        <f t="shared" si="12"/>
        <v>Son</v>
      </c>
      <c r="M182" s="52">
        <f t="shared" si="13"/>
        <v>176</v>
      </c>
      <c r="N182" t="s">
        <v>1301</v>
      </c>
      <c r="O182" s="2">
        <v>34</v>
      </c>
      <c r="P182" s="52" t="s">
        <v>1651</v>
      </c>
    </row>
    <row r="183" spans="1:16" x14ac:dyDescent="0.2">
      <c r="A183" s="52">
        <v>182</v>
      </c>
      <c r="B183" t="s">
        <v>81</v>
      </c>
      <c r="C183" t="s">
        <v>44</v>
      </c>
      <c r="D183" t="s">
        <v>409</v>
      </c>
      <c r="E183" t="s">
        <v>761</v>
      </c>
      <c r="F183">
        <v>12</v>
      </c>
      <c r="H183" s="55">
        <f t="shared" si="10"/>
        <v>1839</v>
      </c>
      <c r="I183" s="55" t="str">
        <f t="shared" si="11"/>
        <v/>
      </c>
      <c r="J183" t="s">
        <v>784</v>
      </c>
      <c r="K183" t="s">
        <v>551</v>
      </c>
      <c r="L183" s="52" t="str">
        <f t="shared" si="12"/>
        <v>Son</v>
      </c>
      <c r="M183" s="52">
        <f t="shared" si="13"/>
        <v>176</v>
      </c>
      <c r="N183" t="s">
        <v>1301</v>
      </c>
      <c r="O183" s="2">
        <v>34</v>
      </c>
      <c r="P183" s="52" t="s">
        <v>1651</v>
      </c>
    </row>
    <row r="184" spans="1:16" x14ac:dyDescent="0.2">
      <c r="A184" s="52">
        <v>183</v>
      </c>
      <c r="B184" t="s">
        <v>81</v>
      </c>
      <c r="C184" t="s">
        <v>148</v>
      </c>
      <c r="D184" t="s">
        <v>409</v>
      </c>
      <c r="E184" t="s">
        <v>1309</v>
      </c>
      <c r="F184">
        <v>10</v>
      </c>
      <c r="H184" s="55">
        <f t="shared" si="10"/>
        <v>1841</v>
      </c>
      <c r="I184" s="55" t="str">
        <f t="shared" si="11"/>
        <v/>
      </c>
      <c r="J184" t="s">
        <v>784</v>
      </c>
      <c r="K184" t="s">
        <v>551</v>
      </c>
      <c r="L184" s="52" t="str">
        <f t="shared" si="12"/>
        <v>Son</v>
      </c>
      <c r="M184" s="52">
        <f t="shared" si="13"/>
        <v>176</v>
      </c>
      <c r="N184" t="s">
        <v>1301</v>
      </c>
      <c r="O184" s="2">
        <v>34</v>
      </c>
      <c r="P184" s="52" t="s">
        <v>1651</v>
      </c>
    </row>
    <row r="185" spans="1:16" x14ac:dyDescent="0.2">
      <c r="A185" s="52">
        <v>184</v>
      </c>
      <c r="B185" t="s">
        <v>81</v>
      </c>
      <c r="C185" t="s">
        <v>169</v>
      </c>
      <c r="D185" t="s">
        <v>400</v>
      </c>
      <c r="E185" t="s">
        <v>1309</v>
      </c>
      <c r="G185">
        <v>9</v>
      </c>
      <c r="H185" s="55" t="str">
        <f t="shared" si="10"/>
        <v/>
      </c>
      <c r="I185" s="55">
        <f t="shared" si="11"/>
        <v>1842</v>
      </c>
      <c r="J185" t="s">
        <v>1301</v>
      </c>
      <c r="K185" t="s">
        <v>551</v>
      </c>
      <c r="L185" s="52" t="str">
        <f t="shared" si="12"/>
        <v>Daughter</v>
      </c>
      <c r="M185" s="52">
        <f t="shared" si="13"/>
        <v>176</v>
      </c>
      <c r="N185" t="s">
        <v>1301</v>
      </c>
      <c r="O185" s="2">
        <v>34</v>
      </c>
      <c r="P185" s="52" t="s">
        <v>1651</v>
      </c>
    </row>
    <row r="186" spans="1:16" x14ac:dyDescent="0.2">
      <c r="A186" s="52">
        <v>185</v>
      </c>
      <c r="B186" t="s">
        <v>81</v>
      </c>
      <c r="C186" t="s">
        <v>192</v>
      </c>
      <c r="D186" t="s">
        <v>409</v>
      </c>
      <c r="E186" t="s">
        <v>1309</v>
      </c>
      <c r="F186">
        <v>7</v>
      </c>
      <c r="H186" s="55">
        <f t="shared" si="10"/>
        <v>1844</v>
      </c>
      <c r="I186" s="55" t="str">
        <f t="shared" si="11"/>
        <v/>
      </c>
      <c r="J186" t="s">
        <v>784</v>
      </c>
      <c r="K186" t="s">
        <v>551</v>
      </c>
      <c r="L186" s="52" t="str">
        <f t="shared" si="12"/>
        <v>Son</v>
      </c>
      <c r="M186" s="52">
        <f t="shared" si="13"/>
        <v>176</v>
      </c>
      <c r="N186" t="s">
        <v>1301</v>
      </c>
      <c r="O186" s="2">
        <v>34</v>
      </c>
      <c r="P186" s="52" t="s">
        <v>1651</v>
      </c>
    </row>
    <row r="187" spans="1:16" x14ac:dyDescent="0.2">
      <c r="A187" s="52">
        <v>186</v>
      </c>
      <c r="B187" t="s">
        <v>81</v>
      </c>
      <c r="C187" t="s">
        <v>167</v>
      </c>
      <c r="D187" t="s">
        <v>409</v>
      </c>
      <c r="E187" t="s">
        <v>1309</v>
      </c>
      <c r="F187">
        <v>5</v>
      </c>
      <c r="H187" s="55">
        <f t="shared" si="10"/>
        <v>1846</v>
      </c>
      <c r="I187" s="55" t="str">
        <f t="shared" si="11"/>
        <v/>
      </c>
      <c r="J187" t="s">
        <v>784</v>
      </c>
      <c r="K187" t="s">
        <v>551</v>
      </c>
      <c r="L187" s="52" t="str">
        <f t="shared" si="12"/>
        <v>Son</v>
      </c>
      <c r="M187" s="52">
        <f t="shared" si="13"/>
        <v>176</v>
      </c>
      <c r="N187" t="s">
        <v>1301</v>
      </c>
      <c r="O187" s="2">
        <v>34</v>
      </c>
      <c r="P187" s="52" t="s">
        <v>1651</v>
      </c>
    </row>
    <row r="188" spans="1:16" x14ac:dyDescent="0.2">
      <c r="A188" s="52">
        <v>187</v>
      </c>
      <c r="B188" t="s">
        <v>81</v>
      </c>
      <c r="C188" t="s">
        <v>98</v>
      </c>
      <c r="D188" t="s">
        <v>409</v>
      </c>
      <c r="E188" t="s">
        <v>1309</v>
      </c>
      <c r="F188">
        <v>3</v>
      </c>
      <c r="H188" s="55">
        <f t="shared" si="10"/>
        <v>1848</v>
      </c>
      <c r="I188" s="55" t="str">
        <f t="shared" si="11"/>
        <v/>
      </c>
      <c r="J188" t="s">
        <v>1301</v>
      </c>
      <c r="K188" t="s">
        <v>551</v>
      </c>
      <c r="L188" s="52" t="str">
        <f t="shared" si="12"/>
        <v>Son</v>
      </c>
      <c r="M188" s="52">
        <f t="shared" si="13"/>
        <v>176</v>
      </c>
      <c r="N188" t="s">
        <v>1301</v>
      </c>
      <c r="O188" s="2">
        <v>34</v>
      </c>
      <c r="P188" s="52" t="s">
        <v>1651</v>
      </c>
    </row>
    <row r="189" spans="1:16" x14ac:dyDescent="0.2">
      <c r="A189" s="52">
        <v>188</v>
      </c>
      <c r="B189" t="s">
        <v>81</v>
      </c>
      <c r="C189" t="s">
        <v>640</v>
      </c>
      <c r="D189" t="s">
        <v>400</v>
      </c>
      <c r="E189" t="s">
        <v>1309</v>
      </c>
      <c r="G189">
        <v>2</v>
      </c>
      <c r="H189" s="55" t="str">
        <f t="shared" si="10"/>
        <v/>
      </c>
      <c r="I189" s="55">
        <f t="shared" si="11"/>
        <v>1849</v>
      </c>
      <c r="J189" t="s">
        <v>1301</v>
      </c>
      <c r="K189" t="s">
        <v>551</v>
      </c>
      <c r="L189" s="52" t="str">
        <f t="shared" si="12"/>
        <v>Daughter</v>
      </c>
      <c r="M189" s="52">
        <f t="shared" si="13"/>
        <v>176</v>
      </c>
      <c r="N189" t="s">
        <v>1301</v>
      </c>
      <c r="O189" s="2">
        <v>34</v>
      </c>
      <c r="P189" s="52" t="s">
        <v>1651</v>
      </c>
    </row>
    <row r="190" spans="1:16" x14ac:dyDescent="0.2">
      <c r="A190" s="52">
        <v>189</v>
      </c>
      <c r="B190" t="s">
        <v>114</v>
      </c>
      <c r="C190" t="s">
        <v>50</v>
      </c>
      <c r="D190" t="s">
        <v>9</v>
      </c>
      <c r="E190" t="s">
        <v>5</v>
      </c>
      <c r="F190">
        <v>32</v>
      </c>
      <c r="H190" s="55">
        <f t="shared" si="10"/>
        <v>1819</v>
      </c>
      <c r="I190" s="55" t="str">
        <f t="shared" si="11"/>
        <v/>
      </c>
      <c r="J190" t="s">
        <v>12</v>
      </c>
      <c r="K190" t="s">
        <v>725</v>
      </c>
      <c r="L190" s="52" t="str">
        <f t="shared" si="12"/>
        <v>Head</v>
      </c>
      <c r="M190" s="52">
        <f t="shared" si="13"/>
        <v>189</v>
      </c>
      <c r="N190" t="s">
        <v>1301</v>
      </c>
      <c r="O190" s="2">
        <v>35</v>
      </c>
      <c r="P190" s="52" t="s">
        <v>1651</v>
      </c>
    </row>
    <row r="191" spans="1:16" x14ac:dyDescent="0.2">
      <c r="A191" s="52">
        <v>190</v>
      </c>
      <c r="B191" t="s">
        <v>114</v>
      </c>
      <c r="C191" t="s">
        <v>391</v>
      </c>
      <c r="D191" t="s">
        <v>397</v>
      </c>
      <c r="E191" t="s">
        <v>5</v>
      </c>
      <c r="G191">
        <v>39</v>
      </c>
      <c r="H191" s="55" t="str">
        <f t="shared" si="10"/>
        <v/>
      </c>
      <c r="I191" s="55">
        <f t="shared" si="11"/>
        <v>1812</v>
      </c>
      <c r="J191" t="s">
        <v>703</v>
      </c>
      <c r="K191" t="s">
        <v>787</v>
      </c>
      <c r="L191" s="52" t="str">
        <f t="shared" si="12"/>
        <v>Wife</v>
      </c>
      <c r="M191" s="52">
        <f t="shared" si="13"/>
        <v>189</v>
      </c>
      <c r="N191" t="s">
        <v>1301</v>
      </c>
      <c r="O191" s="2">
        <v>35</v>
      </c>
      <c r="P191" s="52" t="s">
        <v>1651</v>
      </c>
    </row>
    <row r="192" spans="1:16" x14ac:dyDescent="0.2">
      <c r="A192" s="52">
        <v>191</v>
      </c>
      <c r="B192" t="s">
        <v>53</v>
      </c>
      <c r="C192" t="s">
        <v>55</v>
      </c>
      <c r="D192" t="s">
        <v>767</v>
      </c>
      <c r="E192" t="s">
        <v>761</v>
      </c>
      <c r="F192">
        <v>15</v>
      </c>
      <c r="H192" s="55">
        <f t="shared" si="10"/>
        <v>1836</v>
      </c>
      <c r="I192" s="55" t="str">
        <f t="shared" si="11"/>
        <v/>
      </c>
      <c r="J192" t="s">
        <v>12</v>
      </c>
      <c r="K192" t="s">
        <v>1115</v>
      </c>
      <c r="L192" s="52" t="str">
        <f t="shared" si="12"/>
        <v>Son-in-law</v>
      </c>
      <c r="M192" s="52">
        <f t="shared" si="13"/>
        <v>189</v>
      </c>
      <c r="N192" t="s">
        <v>1301</v>
      </c>
      <c r="O192" s="2">
        <v>35</v>
      </c>
      <c r="P192" s="52" t="s">
        <v>1651</v>
      </c>
    </row>
    <row r="193" spans="1:16" x14ac:dyDescent="0.2">
      <c r="A193" s="52">
        <v>192</v>
      </c>
      <c r="B193" t="s">
        <v>53</v>
      </c>
      <c r="C193" t="s">
        <v>50</v>
      </c>
      <c r="D193" t="s">
        <v>767</v>
      </c>
      <c r="E193" t="s">
        <v>761</v>
      </c>
      <c r="F193">
        <v>12</v>
      </c>
      <c r="H193" s="55">
        <f t="shared" si="10"/>
        <v>1839</v>
      </c>
      <c r="I193" s="55" t="str">
        <f t="shared" si="11"/>
        <v/>
      </c>
      <c r="J193" t="s">
        <v>1301</v>
      </c>
      <c r="K193" t="s">
        <v>1115</v>
      </c>
      <c r="L193" s="52" t="str">
        <f t="shared" si="12"/>
        <v>Son-in-law</v>
      </c>
      <c r="M193" s="52">
        <f t="shared" si="13"/>
        <v>189</v>
      </c>
      <c r="N193" t="s">
        <v>1301</v>
      </c>
      <c r="O193" s="2">
        <v>35</v>
      </c>
      <c r="P193" s="52" t="s">
        <v>1651</v>
      </c>
    </row>
    <row r="194" spans="1:16" x14ac:dyDescent="0.2">
      <c r="A194" s="52">
        <v>193</v>
      </c>
      <c r="B194" t="s">
        <v>53</v>
      </c>
      <c r="C194" t="s">
        <v>71</v>
      </c>
      <c r="D194" t="s">
        <v>767</v>
      </c>
      <c r="E194" t="s">
        <v>1309</v>
      </c>
      <c r="F194">
        <v>11</v>
      </c>
      <c r="H194" s="55">
        <f t="shared" si="10"/>
        <v>1840</v>
      </c>
      <c r="I194" s="55" t="str">
        <f t="shared" si="11"/>
        <v/>
      </c>
      <c r="J194" t="s">
        <v>1301</v>
      </c>
      <c r="K194" t="s">
        <v>1115</v>
      </c>
      <c r="L194" s="52" t="str">
        <f t="shared" si="12"/>
        <v>Son-in-law</v>
      </c>
      <c r="M194" s="52">
        <f t="shared" si="13"/>
        <v>189</v>
      </c>
      <c r="N194" t="s">
        <v>1301</v>
      </c>
      <c r="O194" s="2">
        <v>35</v>
      </c>
      <c r="P194" s="52" t="s">
        <v>1651</v>
      </c>
    </row>
    <row r="195" spans="1:16" x14ac:dyDescent="0.2">
      <c r="A195" s="52">
        <v>194</v>
      </c>
      <c r="B195" t="s">
        <v>785</v>
      </c>
      <c r="C195" t="s">
        <v>60</v>
      </c>
      <c r="D195" t="s">
        <v>767</v>
      </c>
      <c r="E195" t="s">
        <v>1309</v>
      </c>
      <c r="F195">
        <v>5</v>
      </c>
      <c r="H195" s="55">
        <f t="shared" ref="H195:H258" si="14">IF(ISBLANK(F195),"",INT(1851.25-F195))</f>
        <v>1846</v>
      </c>
      <c r="I195" s="55" t="str">
        <f t="shared" ref="I195:I258" si="15">IF(ISBLANK(G195),"",IF(ISBLANK(F195),INT(1851.25-G195),"Error"))</f>
        <v/>
      </c>
      <c r="J195" t="s">
        <v>1301</v>
      </c>
      <c r="K195" t="s">
        <v>1115</v>
      </c>
      <c r="L195" s="52" t="str">
        <f t="shared" si="12"/>
        <v>Son-in-law</v>
      </c>
      <c r="M195" s="52">
        <f t="shared" si="13"/>
        <v>189</v>
      </c>
      <c r="N195" t="s">
        <v>1301</v>
      </c>
      <c r="O195" s="2">
        <v>35</v>
      </c>
      <c r="P195" s="52" t="s">
        <v>1651</v>
      </c>
    </row>
    <row r="196" spans="1:16" x14ac:dyDescent="0.2">
      <c r="A196" s="52">
        <v>195</v>
      </c>
      <c r="B196" t="s">
        <v>114</v>
      </c>
      <c r="C196" t="s">
        <v>786</v>
      </c>
      <c r="D196" t="s">
        <v>400</v>
      </c>
      <c r="E196" t="s">
        <v>1309</v>
      </c>
      <c r="G196">
        <f>2/365</f>
        <v>5.4794520547945206E-3</v>
      </c>
      <c r="H196" s="55" t="str">
        <f t="shared" si="14"/>
        <v/>
      </c>
      <c r="I196" s="55">
        <f t="shared" si="15"/>
        <v>1851</v>
      </c>
      <c r="J196" t="s">
        <v>1301</v>
      </c>
      <c r="K196" t="s">
        <v>1115</v>
      </c>
      <c r="L196" s="52" t="str">
        <f t="shared" si="12"/>
        <v>Daughter</v>
      </c>
      <c r="M196" s="52">
        <f t="shared" si="13"/>
        <v>189</v>
      </c>
      <c r="N196" t="s">
        <v>1301</v>
      </c>
      <c r="O196" s="2">
        <v>35</v>
      </c>
      <c r="P196" s="52" t="s">
        <v>1651</v>
      </c>
    </row>
    <row r="197" spans="1:16" x14ac:dyDescent="0.2">
      <c r="A197" s="52">
        <v>196</v>
      </c>
      <c r="B197" t="s">
        <v>72</v>
      </c>
      <c r="C197" t="s">
        <v>73</v>
      </c>
      <c r="D197" t="s">
        <v>9</v>
      </c>
      <c r="E197" t="s">
        <v>5</v>
      </c>
      <c r="F197">
        <v>58</v>
      </c>
      <c r="H197" s="55">
        <f t="shared" si="14"/>
        <v>1793</v>
      </c>
      <c r="I197" s="55" t="str">
        <f t="shared" si="15"/>
        <v/>
      </c>
      <c r="J197" t="s">
        <v>1342</v>
      </c>
      <c r="K197" t="s">
        <v>789</v>
      </c>
      <c r="L197" s="52" t="str">
        <f t="shared" si="12"/>
        <v>Head</v>
      </c>
      <c r="M197" s="52">
        <f t="shared" si="13"/>
        <v>196</v>
      </c>
      <c r="N197" t="s">
        <v>1301</v>
      </c>
      <c r="O197" s="2">
        <v>36</v>
      </c>
      <c r="P197" s="52" t="s">
        <v>1651</v>
      </c>
    </row>
    <row r="198" spans="1:16" x14ac:dyDescent="0.2">
      <c r="A198" s="52">
        <v>197</v>
      </c>
      <c r="B198" t="s">
        <v>72</v>
      </c>
      <c r="C198" t="s">
        <v>169</v>
      </c>
      <c r="D198" t="s">
        <v>397</v>
      </c>
      <c r="E198" t="s">
        <v>5</v>
      </c>
      <c r="G198">
        <v>51</v>
      </c>
      <c r="H198" s="55" t="str">
        <f t="shared" si="14"/>
        <v/>
      </c>
      <c r="I198" s="55">
        <f t="shared" si="15"/>
        <v>1800</v>
      </c>
      <c r="J198" t="s">
        <v>1343</v>
      </c>
      <c r="K198" t="s">
        <v>1115</v>
      </c>
      <c r="L198" s="52" t="str">
        <f t="shared" si="12"/>
        <v>Wife</v>
      </c>
      <c r="M198" s="52">
        <f t="shared" si="13"/>
        <v>196</v>
      </c>
      <c r="N198" t="s">
        <v>1301</v>
      </c>
      <c r="O198" s="2">
        <v>36</v>
      </c>
      <c r="P198" s="52" t="s">
        <v>1651</v>
      </c>
    </row>
    <row r="199" spans="1:16" x14ac:dyDescent="0.2">
      <c r="A199" s="52">
        <v>198</v>
      </c>
      <c r="B199" t="s">
        <v>72</v>
      </c>
      <c r="C199" t="s">
        <v>635</v>
      </c>
      <c r="D199" t="s">
        <v>400</v>
      </c>
      <c r="E199" t="s">
        <v>761</v>
      </c>
      <c r="G199">
        <v>27</v>
      </c>
      <c r="H199" s="55" t="str">
        <f t="shared" si="14"/>
        <v/>
      </c>
      <c r="I199" s="55">
        <f t="shared" si="15"/>
        <v>1824</v>
      </c>
      <c r="J199" t="s">
        <v>1643</v>
      </c>
      <c r="K199" t="s">
        <v>551</v>
      </c>
      <c r="L199" s="52" t="str">
        <f t="shared" si="12"/>
        <v>Daughter</v>
      </c>
      <c r="M199" s="52">
        <f t="shared" si="13"/>
        <v>196</v>
      </c>
      <c r="N199" t="s">
        <v>1301</v>
      </c>
      <c r="O199" s="2">
        <v>36</v>
      </c>
      <c r="P199" s="52" t="s">
        <v>1651</v>
      </c>
    </row>
    <row r="200" spans="1:16" x14ac:dyDescent="0.2">
      <c r="A200" s="52">
        <v>199</v>
      </c>
      <c r="B200" t="s">
        <v>72</v>
      </c>
      <c r="C200" t="s">
        <v>673</v>
      </c>
      <c r="D200" t="s">
        <v>400</v>
      </c>
      <c r="E200" t="s">
        <v>761</v>
      </c>
      <c r="G200">
        <v>16</v>
      </c>
      <c r="H200" s="55" t="str">
        <f t="shared" si="14"/>
        <v/>
      </c>
      <c r="I200" s="55">
        <f t="shared" si="15"/>
        <v>1835</v>
      </c>
      <c r="J200" t="s">
        <v>1643</v>
      </c>
      <c r="K200" t="s">
        <v>1115</v>
      </c>
      <c r="L200" s="52" t="str">
        <f t="shared" si="12"/>
        <v>Daughter</v>
      </c>
      <c r="M200" s="52">
        <f t="shared" si="13"/>
        <v>196</v>
      </c>
      <c r="N200" t="s">
        <v>1301</v>
      </c>
      <c r="O200" s="2">
        <v>36</v>
      </c>
      <c r="P200" s="52" t="s">
        <v>1651</v>
      </c>
    </row>
    <row r="201" spans="1:16" x14ac:dyDescent="0.2">
      <c r="A201" s="52">
        <v>200</v>
      </c>
      <c r="B201" t="s">
        <v>72</v>
      </c>
      <c r="C201" t="s">
        <v>73</v>
      </c>
      <c r="D201" t="s">
        <v>409</v>
      </c>
      <c r="E201" t="s">
        <v>761</v>
      </c>
      <c r="F201">
        <v>15</v>
      </c>
      <c r="H201" s="55">
        <f t="shared" si="14"/>
        <v>1836</v>
      </c>
      <c r="I201" s="55" t="str">
        <f t="shared" si="15"/>
        <v/>
      </c>
      <c r="J201" t="s">
        <v>1344</v>
      </c>
      <c r="K201" t="s">
        <v>1115</v>
      </c>
      <c r="L201" s="52" t="str">
        <f t="shared" si="12"/>
        <v>Son</v>
      </c>
      <c r="M201" s="52">
        <f t="shared" si="13"/>
        <v>196</v>
      </c>
      <c r="N201" t="s">
        <v>1301</v>
      </c>
      <c r="O201" s="2">
        <v>36</v>
      </c>
      <c r="P201" s="52" t="s">
        <v>1651</v>
      </c>
    </row>
    <row r="202" spans="1:16" x14ac:dyDescent="0.2">
      <c r="A202" s="52">
        <v>201</v>
      </c>
      <c r="B202" t="s">
        <v>72</v>
      </c>
      <c r="C202" t="s">
        <v>832</v>
      </c>
      <c r="D202" t="s">
        <v>400</v>
      </c>
      <c r="E202" t="s">
        <v>1309</v>
      </c>
      <c r="G202">
        <v>11</v>
      </c>
      <c r="H202" s="55" t="str">
        <f t="shared" si="14"/>
        <v/>
      </c>
      <c r="I202" s="55">
        <f t="shared" si="15"/>
        <v>1840</v>
      </c>
      <c r="J202" s="9" t="s">
        <v>758</v>
      </c>
      <c r="K202" t="s">
        <v>1115</v>
      </c>
      <c r="L202" s="52" t="str">
        <f t="shared" si="12"/>
        <v>Daughter</v>
      </c>
      <c r="M202" s="52">
        <f t="shared" si="13"/>
        <v>196</v>
      </c>
      <c r="N202" t="s">
        <v>1301</v>
      </c>
      <c r="O202" s="2">
        <v>36</v>
      </c>
      <c r="P202" s="52" t="s">
        <v>1651</v>
      </c>
    </row>
    <row r="203" spans="1:16" x14ac:dyDescent="0.2">
      <c r="A203" s="52">
        <v>202</v>
      </c>
      <c r="B203" t="s">
        <v>72</v>
      </c>
      <c r="C203" t="s">
        <v>430</v>
      </c>
      <c r="D203" t="s">
        <v>400</v>
      </c>
      <c r="E203" t="s">
        <v>1309</v>
      </c>
      <c r="G203">
        <v>10</v>
      </c>
      <c r="H203" s="55" t="str">
        <f t="shared" si="14"/>
        <v/>
      </c>
      <c r="I203" s="55">
        <f t="shared" si="15"/>
        <v>1841</v>
      </c>
      <c r="J203" s="9" t="s">
        <v>758</v>
      </c>
      <c r="K203" t="s">
        <v>1115</v>
      </c>
      <c r="L203" s="52" t="str">
        <f t="shared" si="12"/>
        <v>Daughter</v>
      </c>
      <c r="M203" s="52">
        <f t="shared" si="13"/>
        <v>196</v>
      </c>
      <c r="N203" t="s">
        <v>1301</v>
      </c>
      <c r="O203" s="2">
        <v>36</v>
      </c>
      <c r="P203" s="52" t="s">
        <v>1651</v>
      </c>
    </row>
    <row r="204" spans="1:16" x14ac:dyDescent="0.2">
      <c r="A204" s="52">
        <v>203</v>
      </c>
      <c r="B204" t="s">
        <v>72</v>
      </c>
      <c r="C204" s="9" t="s">
        <v>1645</v>
      </c>
      <c r="D204" t="s">
        <v>409</v>
      </c>
      <c r="E204" t="s">
        <v>1309</v>
      </c>
      <c r="F204">
        <v>8</v>
      </c>
      <c r="H204" s="55">
        <f t="shared" si="14"/>
        <v>1843</v>
      </c>
      <c r="I204" s="55" t="str">
        <f t="shared" si="15"/>
        <v/>
      </c>
      <c r="J204" s="9" t="s">
        <v>2829</v>
      </c>
      <c r="K204" t="s">
        <v>1115</v>
      </c>
      <c r="L204" s="52" t="str">
        <f t="shared" si="12"/>
        <v>Son</v>
      </c>
      <c r="M204" s="52">
        <f t="shared" si="13"/>
        <v>196</v>
      </c>
      <c r="N204" t="s">
        <v>1301</v>
      </c>
      <c r="O204" s="2">
        <v>36</v>
      </c>
      <c r="P204" s="52" t="s">
        <v>1651</v>
      </c>
    </row>
    <row r="205" spans="1:16" x14ac:dyDescent="0.2">
      <c r="A205" s="52">
        <v>204</v>
      </c>
      <c r="B205" t="s">
        <v>72</v>
      </c>
      <c r="C205" t="s">
        <v>60</v>
      </c>
      <c r="D205" t="s">
        <v>409</v>
      </c>
      <c r="E205" t="s">
        <v>1309</v>
      </c>
      <c r="F205">
        <v>7</v>
      </c>
      <c r="H205" s="55">
        <f t="shared" si="14"/>
        <v>1844</v>
      </c>
      <c r="I205" s="55" t="str">
        <f t="shared" si="15"/>
        <v/>
      </c>
      <c r="J205" s="9" t="s">
        <v>2829</v>
      </c>
      <c r="K205" t="s">
        <v>1115</v>
      </c>
      <c r="L205" s="52" t="str">
        <f t="shared" si="12"/>
        <v>Son</v>
      </c>
      <c r="M205" s="52">
        <f t="shared" si="13"/>
        <v>196</v>
      </c>
      <c r="N205" t="s">
        <v>1301</v>
      </c>
      <c r="O205" s="2">
        <v>36</v>
      </c>
      <c r="P205" s="52" t="s">
        <v>1651</v>
      </c>
    </row>
    <row r="206" spans="1:16" x14ac:dyDescent="0.2">
      <c r="A206" s="52">
        <v>205</v>
      </c>
      <c r="B206" t="s">
        <v>72</v>
      </c>
      <c r="C206" t="s">
        <v>788</v>
      </c>
      <c r="D206" t="s">
        <v>404</v>
      </c>
      <c r="E206" t="s">
        <v>1309</v>
      </c>
      <c r="G206">
        <v>2</v>
      </c>
      <c r="H206" s="55" t="str">
        <f t="shared" si="14"/>
        <v/>
      </c>
      <c r="I206" s="55">
        <f t="shared" si="15"/>
        <v>1849</v>
      </c>
      <c r="J206" s="9" t="s">
        <v>2827</v>
      </c>
      <c r="K206" t="s">
        <v>458</v>
      </c>
      <c r="L206" s="52" t="str">
        <f t="shared" si="12"/>
        <v>Granddaughter</v>
      </c>
      <c r="M206" s="52">
        <f t="shared" si="13"/>
        <v>196</v>
      </c>
      <c r="N206" t="s">
        <v>1301</v>
      </c>
      <c r="O206" s="2">
        <v>36</v>
      </c>
      <c r="P206" s="52" t="s">
        <v>1651</v>
      </c>
    </row>
    <row r="207" spans="1:16" x14ac:dyDescent="0.2">
      <c r="A207" s="52">
        <v>206</v>
      </c>
      <c r="B207" t="s">
        <v>115</v>
      </c>
      <c r="C207" t="s">
        <v>65</v>
      </c>
      <c r="D207" t="s">
        <v>9</v>
      </c>
      <c r="E207" t="s">
        <v>5</v>
      </c>
      <c r="F207">
        <v>32</v>
      </c>
      <c r="H207" s="55">
        <f t="shared" si="14"/>
        <v>1819</v>
      </c>
      <c r="I207" s="55" t="str">
        <f t="shared" si="15"/>
        <v/>
      </c>
      <c r="J207" t="s">
        <v>238</v>
      </c>
      <c r="K207" t="s">
        <v>794</v>
      </c>
      <c r="L207" s="52" t="str">
        <f t="shared" si="12"/>
        <v>Head</v>
      </c>
      <c r="M207" s="52">
        <f t="shared" si="13"/>
        <v>206</v>
      </c>
      <c r="N207" t="s">
        <v>1301</v>
      </c>
      <c r="O207" s="2">
        <v>37</v>
      </c>
      <c r="P207" s="52" t="s">
        <v>1345</v>
      </c>
    </row>
    <row r="208" spans="1:16" x14ac:dyDescent="0.2">
      <c r="A208" s="52">
        <v>207</v>
      </c>
      <c r="B208" t="s">
        <v>115</v>
      </c>
      <c r="C208" t="s">
        <v>790</v>
      </c>
      <c r="D208" t="s">
        <v>397</v>
      </c>
      <c r="E208" t="s">
        <v>5</v>
      </c>
      <c r="G208">
        <v>32</v>
      </c>
      <c r="H208" s="55" t="str">
        <f t="shared" si="14"/>
        <v/>
      </c>
      <c r="I208" s="55">
        <f t="shared" si="15"/>
        <v>1819</v>
      </c>
      <c r="J208" t="s">
        <v>798</v>
      </c>
      <c r="K208" s="9" t="s">
        <v>1348</v>
      </c>
      <c r="L208" s="52" t="str">
        <f t="shared" si="12"/>
        <v>Wife</v>
      </c>
      <c r="M208" s="52">
        <f t="shared" si="13"/>
        <v>206</v>
      </c>
      <c r="N208" t="s">
        <v>1301</v>
      </c>
      <c r="O208" s="2">
        <v>37</v>
      </c>
      <c r="P208" s="52" t="s">
        <v>1651</v>
      </c>
    </row>
    <row r="209" spans="1:16" x14ac:dyDescent="0.2">
      <c r="A209" s="52">
        <v>208</v>
      </c>
      <c r="B209" t="s">
        <v>115</v>
      </c>
      <c r="C209" t="s">
        <v>60</v>
      </c>
      <c r="D209" t="s">
        <v>409</v>
      </c>
      <c r="E209" t="s">
        <v>1309</v>
      </c>
      <c r="F209">
        <v>10</v>
      </c>
      <c r="H209" s="55">
        <f t="shared" si="14"/>
        <v>1841</v>
      </c>
      <c r="I209" s="55" t="str">
        <f t="shared" si="15"/>
        <v/>
      </c>
      <c r="J209" t="s">
        <v>2828</v>
      </c>
      <c r="K209" t="s">
        <v>458</v>
      </c>
      <c r="L209" s="52" t="str">
        <f t="shared" si="12"/>
        <v>Son</v>
      </c>
      <c r="M209" s="52">
        <f t="shared" si="13"/>
        <v>206</v>
      </c>
      <c r="N209" t="s">
        <v>1301</v>
      </c>
      <c r="O209" s="2">
        <v>37</v>
      </c>
      <c r="P209" s="52" t="s">
        <v>1651</v>
      </c>
    </row>
    <row r="210" spans="1:16" x14ac:dyDescent="0.2">
      <c r="A210" s="52">
        <v>209</v>
      </c>
      <c r="B210" t="s">
        <v>115</v>
      </c>
      <c r="C210" t="s">
        <v>391</v>
      </c>
      <c r="D210" t="s">
        <v>400</v>
      </c>
      <c r="E210" t="s">
        <v>1309</v>
      </c>
      <c r="G210">
        <v>9</v>
      </c>
      <c r="H210" s="55" t="str">
        <f t="shared" si="14"/>
        <v/>
      </c>
      <c r="I210" s="55">
        <f t="shared" si="15"/>
        <v>1842</v>
      </c>
      <c r="J210" t="s">
        <v>2830</v>
      </c>
      <c r="K210" t="s">
        <v>795</v>
      </c>
      <c r="L210" s="52" t="str">
        <f t="shared" si="12"/>
        <v>Daughter</v>
      </c>
      <c r="M210" s="52">
        <f t="shared" si="13"/>
        <v>206</v>
      </c>
      <c r="N210" t="s">
        <v>1301</v>
      </c>
      <c r="O210" s="2">
        <v>37</v>
      </c>
      <c r="P210" s="52" t="s">
        <v>1651</v>
      </c>
    </row>
    <row r="211" spans="1:16" x14ac:dyDescent="0.2">
      <c r="A211" s="52">
        <v>210</v>
      </c>
      <c r="B211" t="s">
        <v>115</v>
      </c>
      <c r="C211" s="9" t="s">
        <v>1347</v>
      </c>
      <c r="D211" t="s">
        <v>409</v>
      </c>
      <c r="E211" t="s">
        <v>1309</v>
      </c>
      <c r="F211">
        <v>7</v>
      </c>
      <c r="H211" s="55">
        <f t="shared" si="14"/>
        <v>1844</v>
      </c>
      <c r="I211" s="55" t="str">
        <f t="shared" si="15"/>
        <v/>
      </c>
      <c r="J211" t="s">
        <v>2828</v>
      </c>
      <c r="K211" t="s">
        <v>407</v>
      </c>
      <c r="L211" s="52" t="str">
        <f t="shared" si="12"/>
        <v>Son</v>
      </c>
      <c r="M211" s="52">
        <f t="shared" si="13"/>
        <v>206</v>
      </c>
      <c r="N211" t="s">
        <v>1301</v>
      </c>
      <c r="O211" s="2">
        <v>37</v>
      </c>
      <c r="P211" s="52" t="s">
        <v>1651</v>
      </c>
    </row>
    <row r="212" spans="1:16" x14ac:dyDescent="0.2">
      <c r="A212" s="52">
        <v>211</v>
      </c>
      <c r="B212" t="s">
        <v>115</v>
      </c>
      <c r="C212" t="s">
        <v>46</v>
      </c>
      <c r="D212" t="s">
        <v>400</v>
      </c>
      <c r="E212" t="s">
        <v>1309</v>
      </c>
      <c r="G212">
        <v>6</v>
      </c>
      <c r="H212" s="55" t="str">
        <f t="shared" si="14"/>
        <v/>
      </c>
      <c r="I212" s="55">
        <f t="shared" si="15"/>
        <v>1845</v>
      </c>
      <c r="J212" t="s">
        <v>2830</v>
      </c>
      <c r="K212" t="s">
        <v>407</v>
      </c>
      <c r="L212" s="52" t="str">
        <f t="shared" si="12"/>
        <v>Daughter</v>
      </c>
      <c r="M212" s="52">
        <f t="shared" si="13"/>
        <v>206</v>
      </c>
      <c r="N212" t="s">
        <v>1301</v>
      </c>
      <c r="O212" s="2">
        <v>37</v>
      </c>
      <c r="P212" s="52" t="s">
        <v>1651</v>
      </c>
    </row>
    <row r="213" spans="1:16" x14ac:dyDescent="0.2">
      <c r="A213" s="52">
        <v>212</v>
      </c>
      <c r="B213" s="9" t="s">
        <v>1349</v>
      </c>
      <c r="C213" t="s">
        <v>55</v>
      </c>
      <c r="D213" t="s">
        <v>705</v>
      </c>
      <c r="E213" t="s">
        <v>502</v>
      </c>
      <c r="F213">
        <v>32</v>
      </c>
      <c r="H213" s="55">
        <f t="shared" si="14"/>
        <v>1819</v>
      </c>
      <c r="I213" s="55" t="str">
        <f t="shared" si="15"/>
        <v/>
      </c>
      <c r="J213" t="s">
        <v>37</v>
      </c>
      <c r="K213" t="s">
        <v>796</v>
      </c>
      <c r="L213" s="52" t="str">
        <f t="shared" si="12"/>
        <v>Lodger</v>
      </c>
      <c r="M213" s="52">
        <f t="shared" si="13"/>
        <v>206</v>
      </c>
      <c r="N213" t="s">
        <v>1301</v>
      </c>
      <c r="O213" s="2">
        <v>37</v>
      </c>
      <c r="P213" s="52" t="s">
        <v>1346</v>
      </c>
    </row>
    <row r="214" spans="1:16" x14ac:dyDescent="0.2">
      <c r="A214" s="52">
        <v>213</v>
      </c>
      <c r="B214" t="s">
        <v>791</v>
      </c>
      <c r="C214" t="s">
        <v>44</v>
      </c>
      <c r="D214" t="s">
        <v>705</v>
      </c>
      <c r="E214" t="s">
        <v>761</v>
      </c>
      <c r="F214">
        <v>29</v>
      </c>
      <c r="H214" s="55">
        <f t="shared" si="14"/>
        <v>1822</v>
      </c>
      <c r="I214" s="55" t="str">
        <f t="shared" si="15"/>
        <v/>
      </c>
      <c r="J214" t="s">
        <v>178</v>
      </c>
      <c r="K214" t="s">
        <v>723</v>
      </c>
      <c r="L214" s="52" t="str">
        <f t="shared" si="12"/>
        <v>Lodger</v>
      </c>
      <c r="M214" s="52">
        <f t="shared" si="13"/>
        <v>206</v>
      </c>
      <c r="N214" t="s">
        <v>1301</v>
      </c>
      <c r="O214" s="2">
        <v>37</v>
      </c>
      <c r="P214" s="52" t="s">
        <v>1651</v>
      </c>
    </row>
    <row r="215" spans="1:16" x14ac:dyDescent="0.2">
      <c r="A215" s="52">
        <v>214</v>
      </c>
      <c r="B215" t="s">
        <v>792</v>
      </c>
      <c r="C215" t="s">
        <v>60</v>
      </c>
      <c r="D215" t="s">
        <v>705</v>
      </c>
      <c r="E215" t="s">
        <v>761</v>
      </c>
      <c r="F215">
        <v>21</v>
      </c>
      <c r="H215" s="55">
        <f t="shared" si="14"/>
        <v>1830</v>
      </c>
      <c r="I215" s="55" t="str">
        <f t="shared" si="15"/>
        <v/>
      </c>
      <c r="J215" t="s">
        <v>178</v>
      </c>
      <c r="K215" t="s">
        <v>797</v>
      </c>
      <c r="L215" s="52" t="str">
        <f t="shared" si="12"/>
        <v>Lodger</v>
      </c>
      <c r="M215" s="52">
        <f t="shared" si="13"/>
        <v>206</v>
      </c>
      <c r="N215" t="s">
        <v>1301</v>
      </c>
      <c r="O215" s="2">
        <v>37</v>
      </c>
      <c r="P215" s="52" t="s">
        <v>1651</v>
      </c>
    </row>
    <row r="216" spans="1:16" x14ac:dyDescent="0.2">
      <c r="A216" s="52">
        <v>215</v>
      </c>
      <c r="B216" s="9" t="s">
        <v>1138</v>
      </c>
      <c r="C216" s="9" t="s">
        <v>793</v>
      </c>
      <c r="D216" t="s">
        <v>705</v>
      </c>
      <c r="E216" t="s">
        <v>761</v>
      </c>
      <c r="F216">
        <v>22</v>
      </c>
      <c r="H216" s="55">
        <f t="shared" si="14"/>
        <v>1829</v>
      </c>
      <c r="I216" s="55" t="str">
        <f t="shared" si="15"/>
        <v/>
      </c>
      <c r="J216" t="s">
        <v>178</v>
      </c>
      <c r="K216" t="s">
        <v>569</v>
      </c>
      <c r="L216" s="52" t="str">
        <f t="shared" si="12"/>
        <v>Lodger</v>
      </c>
      <c r="M216" s="52">
        <f t="shared" si="13"/>
        <v>206</v>
      </c>
      <c r="N216" t="s">
        <v>1301</v>
      </c>
      <c r="O216" s="2">
        <v>37</v>
      </c>
      <c r="P216" s="52" t="s">
        <v>1651</v>
      </c>
    </row>
    <row r="217" spans="1:16" x14ac:dyDescent="0.2">
      <c r="A217" s="52">
        <v>216</v>
      </c>
      <c r="B217" t="s">
        <v>116</v>
      </c>
      <c r="C217" t="s">
        <v>50</v>
      </c>
      <c r="D217" t="s">
        <v>9</v>
      </c>
      <c r="E217" t="s">
        <v>5</v>
      </c>
      <c r="F217">
        <v>47</v>
      </c>
      <c r="H217" s="55">
        <f t="shared" si="14"/>
        <v>1804</v>
      </c>
      <c r="I217" s="55" t="str">
        <f t="shared" si="15"/>
        <v/>
      </c>
      <c r="J217" t="s">
        <v>12</v>
      </c>
      <c r="K217" t="s">
        <v>1115</v>
      </c>
      <c r="L217" s="52" t="str">
        <f t="shared" si="12"/>
        <v>Head</v>
      </c>
      <c r="M217" s="52">
        <f t="shared" si="13"/>
        <v>216</v>
      </c>
      <c r="N217" t="s">
        <v>1301</v>
      </c>
      <c r="O217" s="2">
        <v>38</v>
      </c>
      <c r="P217" s="52" t="s">
        <v>1651</v>
      </c>
    </row>
    <row r="218" spans="1:16" x14ac:dyDescent="0.2">
      <c r="A218" s="52">
        <v>217</v>
      </c>
      <c r="B218" t="s">
        <v>116</v>
      </c>
      <c r="C218" t="s">
        <v>57</v>
      </c>
      <c r="D218" t="s">
        <v>397</v>
      </c>
      <c r="E218" t="s">
        <v>5</v>
      </c>
      <c r="G218">
        <v>33</v>
      </c>
      <c r="H218" s="55" t="str">
        <f t="shared" si="14"/>
        <v/>
      </c>
      <c r="I218" s="55">
        <f t="shared" si="15"/>
        <v>1818</v>
      </c>
      <c r="J218" t="s">
        <v>703</v>
      </c>
      <c r="K218" t="s">
        <v>1115</v>
      </c>
      <c r="L218" s="52" t="str">
        <f t="shared" si="12"/>
        <v>Wife</v>
      </c>
      <c r="M218" s="52">
        <f t="shared" si="13"/>
        <v>216</v>
      </c>
      <c r="N218" t="s">
        <v>1301</v>
      </c>
      <c r="O218" s="2">
        <v>38</v>
      </c>
      <c r="P218" s="52" t="s">
        <v>1651</v>
      </c>
    </row>
    <row r="219" spans="1:16" x14ac:dyDescent="0.2">
      <c r="A219" s="52">
        <v>218</v>
      </c>
      <c r="B219" s="9" t="s">
        <v>76</v>
      </c>
      <c r="C219" t="s">
        <v>123</v>
      </c>
      <c r="D219" t="s">
        <v>1350</v>
      </c>
      <c r="E219" t="s">
        <v>761</v>
      </c>
      <c r="G219">
        <v>12</v>
      </c>
      <c r="H219" s="55" t="str">
        <f t="shared" si="14"/>
        <v/>
      </c>
      <c r="I219" s="55">
        <f t="shared" si="15"/>
        <v>1839</v>
      </c>
      <c r="J219" s="9" t="s">
        <v>2831</v>
      </c>
      <c r="K219" t="s">
        <v>1115</v>
      </c>
      <c r="L219" s="52" t="str">
        <f t="shared" si="12"/>
        <v>Daughter-in-Law</v>
      </c>
      <c r="M219" s="52">
        <f t="shared" si="13"/>
        <v>216</v>
      </c>
      <c r="N219" t="s">
        <v>1301</v>
      </c>
      <c r="O219" s="2">
        <v>38</v>
      </c>
      <c r="P219" s="52" t="s">
        <v>799</v>
      </c>
    </row>
    <row r="220" spans="1:16" x14ac:dyDescent="0.2">
      <c r="A220" s="52">
        <v>219</v>
      </c>
      <c r="B220" s="9" t="s">
        <v>116</v>
      </c>
      <c r="C220" t="s">
        <v>46</v>
      </c>
      <c r="D220" t="s">
        <v>400</v>
      </c>
      <c r="E220" t="s">
        <v>1309</v>
      </c>
      <c r="G220">
        <v>9</v>
      </c>
      <c r="H220" s="55" t="str">
        <f t="shared" si="14"/>
        <v/>
      </c>
      <c r="I220" s="55">
        <f t="shared" si="15"/>
        <v>1842</v>
      </c>
      <c r="J220" s="9" t="s">
        <v>758</v>
      </c>
      <c r="K220" t="s">
        <v>1115</v>
      </c>
      <c r="L220" s="52" t="str">
        <f t="shared" ref="L220:L283" si="16">IF(ISBLANK(D220),"",D220)</f>
        <v>Daughter</v>
      </c>
      <c r="M220" s="52">
        <f t="shared" ref="M220:M283" si="17">IF(L220="Head",A220,M219)</f>
        <v>216</v>
      </c>
      <c r="N220" t="s">
        <v>1301</v>
      </c>
      <c r="O220" s="2">
        <v>38</v>
      </c>
      <c r="P220" s="52" t="s">
        <v>1651</v>
      </c>
    </row>
    <row r="221" spans="1:16" x14ac:dyDescent="0.2">
      <c r="A221" s="52">
        <v>220</v>
      </c>
      <c r="B221" t="s">
        <v>116</v>
      </c>
      <c r="C221" t="s">
        <v>801</v>
      </c>
      <c r="D221" t="s">
        <v>409</v>
      </c>
      <c r="E221" t="s">
        <v>1309</v>
      </c>
      <c r="F221">
        <v>4</v>
      </c>
      <c r="H221" s="55">
        <f t="shared" si="14"/>
        <v>1847</v>
      </c>
      <c r="I221" s="55" t="str">
        <f t="shared" si="15"/>
        <v/>
      </c>
      <c r="J221" s="9" t="s">
        <v>2829</v>
      </c>
      <c r="K221" t="s">
        <v>1115</v>
      </c>
      <c r="L221" s="52" t="str">
        <f t="shared" si="16"/>
        <v>Son</v>
      </c>
      <c r="M221" s="52">
        <f t="shared" si="17"/>
        <v>216</v>
      </c>
      <c r="N221" t="s">
        <v>1301</v>
      </c>
      <c r="O221" s="2">
        <v>38</v>
      </c>
      <c r="P221" s="52" t="s">
        <v>1651</v>
      </c>
    </row>
    <row r="222" spans="1:16" x14ac:dyDescent="0.2">
      <c r="A222" s="52">
        <v>221</v>
      </c>
      <c r="B222" t="s">
        <v>116</v>
      </c>
      <c r="C222" t="s">
        <v>338</v>
      </c>
      <c r="D222" t="s">
        <v>400</v>
      </c>
      <c r="E222" t="s">
        <v>1309</v>
      </c>
      <c r="G222">
        <v>2</v>
      </c>
      <c r="H222" s="55" t="str">
        <f t="shared" si="14"/>
        <v/>
      </c>
      <c r="I222" s="55">
        <f t="shared" si="15"/>
        <v>1849</v>
      </c>
      <c r="J222" s="9" t="s">
        <v>758</v>
      </c>
      <c r="K222" t="s">
        <v>1115</v>
      </c>
      <c r="L222" s="52" t="str">
        <f t="shared" si="16"/>
        <v>Daughter</v>
      </c>
      <c r="M222" s="52">
        <f t="shared" si="17"/>
        <v>216</v>
      </c>
      <c r="N222" t="s">
        <v>1301</v>
      </c>
      <c r="O222" s="2">
        <v>38</v>
      </c>
      <c r="P222" s="52" t="s">
        <v>1651</v>
      </c>
    </row>
    <row r="223" spans="1:16" x14ac:dyDescent="0.2">
      <c r="A223" s="52">
        <v>222</v>
      </c>
      <c r="B223" t="s">
        <v>116</v>
      </c>
      <c r="C223" t="s">
        <v>60</v>
      </c>
      <c r="D223" t="s">
        <v>409</v>
      </c>
      <c r="E223" t="s">
        <v>1309</v>
      </c>
      <c r="F223">
        <f>1/12</f>
        <v>8.3333333333333329E-2</v>
      </c>
      <c r="H223" s="55">
        <f t="shared" si="14"/>
        <v>1851</v>
      </c>
      <c r="I223" s="55" t="str">
        <f t="shared" si="15"/>
        <v/>
      </c>
      <c r="J223" s="9" t="s">
        <v>2829</v>
      </c>
      <c r="K223" t="s">
        <v>1115</v>
      </c>
      <c r="L223" s="52" t="str">
        <f t="shared" si="16"/>
        <v>Son</v>
      </c>
      <c r="M223" s="52">
        <f t="shared" si="17"/>
        <v>216</v>
      </c>
      <c r="N223" t="s">
        <v>1301</v>
      </c>
      <c r="O223" s="2">
        <v>38</v>
      </c>
      <c r="P223" s="52" t="s">
        <v>1651</v>
      </c>
    </row>
    <row r="224" spans="1:16" x14ac:dyDescent="0.2">
      <c r="A224" s="52">
        <v>223</v>
      </c>
      <c r="B224" s="9" t="s">
        <v>67</v>
      </c>
      <c r="C224" t="s">
        <v>60</v>
      </c>
      <c r="D224" t="s">
        <v>705</v>
      </c>
      <c r="E224" t="s">
        <v>761</v>
      </c>
      <c r="F224">
        <v>22</v>
      </c>
      <c r="H224" s="55">
        <f t="shared" si="14"/>
        <v>1829</v>
      </c>
      <c r="I224" s="55" t="str">
        <f t="shared" si="15"/>
        <v/>
      </c>
      <c r="J224" t="s">
        <v>12</v>
      </c>
      <c r="K224" t="s">
        <v>1115</v>
      </c>
      <c r="L224" s="52" t="str">
        <f t="shared" si="16"/>
        <v>Lodger</v>
      </c>
      <c r="M224" s="52">
        <f t="shared" si="17"/>
        <v>216</v>
      </c>
      <c r="N224" t="s">
        <v>1301</v>
      </c>
      <c r="O224" s="2">
        <v>38</v>
      </c>
      <c r="P224" s="52" t="s">
        <v>1651</v>
      </c>
    </row>
    <row r="225" spans="1:16" x14ac:dyDescent="0.2">
      <c r="A225" s="52">
        <v>224</v>
      </c>
      <c r="B225" t="s">
        <v>117</v>
      </c>
      <c r="C225" t="s">
        <v>71</v>
      </c>
      <c r="D225" t="s">
        <v>9</v>
      </c>
      <c r="E225" t="s">
        <v>5</v>
      </c>
      <c r="F225">
        <v>33</v>
      </c>
      <c r="H225" s="55">
        <f t="shared" si="14"/>
        <v>1818</v>
      </c>
      <c r="I225" s="55" t="str">
        <f t="shared" si="15"/>
        <v/>
      </c>
      <c r="J225" t="s">
        <v>1351</v>
      </c>
      <c r="K225" t="s">
        <v>1353</v>
      </c>
      <c r="L225" s="52" t="str">
        <f t="shared" si="16"/>
        <v>Head</v>
      </c>
      <c r="M225" s="52">
        <f t="shared" si="17"/>
        <v>224</v>
      </c>
      <c r="N225" t="s">
        <v>1301</v>
      </c>
      <c r="O225" s="2">
        <v>39</v>
      </c>
      <c r="P225" s="52" t="s">
        <v>1651</v>
      </c>
    </row>
    <row r="226" spans="1:16" x14ac:dyDescent="0.2">
      <c r="A226" s="52">
        <v>225</v>
      </c>
      <c r="B226" t="s">
        <v>117</v>
      </c>
      <c r="C226" t="s">
        <v>391</v>
      </c>
      <c r="D226" t="s">
        <v>397</v>
      </c>
      <c r="E226" t="s">
        <v>5</v>
      </c>
      <c r="G226">
        <v>32</v>
      </c>
      <c r="H226" s="55" t="str">
        <f t="shared" si="14"/>
        <v/>
      </c>
      <c r="I226" s="55">
        <f t="shared" si="15"/>
        <v>1819</v>
      </c>
      <c r="J226" t="s">
        <v>804</v>
      </c>
      <c r="K226" t="s">
        <v>789</v>
      </c>
      <c r="L226" s="52" t="str">
        <f t="shared" si="16"/>
        <v>Wife</v>
      </c>
      <c r="M226" s="52">
        <f t="shared" si="17"/>
        <v>224</v>
      </c>
      <c r="N226" t="s">
        <v>1301</v>
      </c>
      <c r="O226" s="2">
        <v>39</v>
      </c>
      <c r="P226" s="52" t="s">
        <v>1651</v>
      </c>
    </row>
    <row r="227" spans="1:16" x14ac:dyDescent="0.2">
      <c r="A227" s="52">
        <v>226</v>
      </c>
      <c r="B227" t="s">
        <v>117</v>
      </c>
      <c r="C227" t="s">
        <v>167</v>
      </c>
      <c r="D227" t="s">
        <v>409</v>
      </c>
      <c r="E227" t="s">
        <v>1309</v>
      </c>
      <c r="F227">
        <v>12</v>
      </c>
      <c r="H227" s="55">
        <f t="shared" si="14"/>
        <v>1839</v>
      </c>
      <c r="I227" s="55" t="str">
        <f t="shared" si="15"/>
        <v/>
      </c>
      <c r="J227" t="s">
        <v>784</v>
      </c>
      <c r="K227" s="9" t="s">
        <v>1352</v>
      </c>
      <c r="L227" s="52" t="str">
        <f t="shared" si="16"/>
        <v>Son</v>
      </c>
      <c r="M227" s="52">
        <f t="shared" si="17"/>
        <v>224</v>
      </c>
      <c r="N227" t="s">
        <v>1301</v>
      </c>
      <c r="O227" s="2">
        <v>39</v>
      </c>
      <c r="P227" s="52" t="s">
        <v>1651</v>
      </c>
    </row>
    <row r="228" spans="1:16" x14ac:dyDescent="0.2">
      <c r="A228" s="52">
        <v>227</v>
      </c>
      <c r="B228" t="s">
        <v>117</v>
      </c>
      <c r="C228" t="s">
        <v>71</v>
      </c>
      <c r="D228" t="s">
        <v>409</v>
      </c>
      <c r="E228" t="s">
        <v>1309</v>
      </c>
      <c r="F228">
        <v>8</v>
      </c>
      <c r="H228" s="55">
        <f t="shared" si="14"/>
        <v>1843</v>
      </c>
      <c r="I228" s="55" t="str">
        <f t="shared" si="15"/>
        <v/>
      </c>
      <c r="J228" t="s">
        <v>784</v>
      </c>
      <c r="K228" t="s">
        <v>561</v>
      </c>
      <c r="L228" s="52" t="str">
        <f t="shared" si="16"/>
        <v>Son</v>
      </c>
      <c r="M228" s="52">
        <f t="shared" si="17"/>
        <v>224</v>
      </c>
      <c r="N228" t="s">
        <v>1301</v>
      </c>
      <c r="O228" s="2">
        <v>39</v>
      </c>
      <c r="P228" s="52" t="s">
        <v>1651</v>
      </c>
    </row>
    <row r="229" spans="1:16" x14ac:dyDescent="0.2">
      <c r="A229" s="52">
        <v>228</v>
      </c>
      <c r="B229" t="s">
        <v>117</v>
      </c>
      <c r="C229" t="s">
        <v>802</v>
      </c>
      <c r="D229" t="s">
        <v>400</v>
      </c>
      <c r="E229" t="s">
        <v>1309</v>
      </c>
      <c r="G229">
        <v>4</v>
      </c>
      <c r="H229" s="55" t="str">
        <f t="shared" si="14"/>
        <v/>
      </c>
      <c r="I229" s="55">
        <f t="shared" si="15"/>
        <v>1847</v>
      </c>
      <c r="J229" t="s">
        <v>1301</v>
      </c>
      <c r="K229" s="9" t="s">
        <v>1352</v>
      </c>
      <c r="L229" s="52" t="str">
        <f t="shared" si="16"/>
        <v>Daughter</v>
      </c>
      <c r="M229" s="52">
        <f t="shared" si="17"/>
        <v>224</v>
      </c>
      <c r="N229" t="s">
        <v>1301</v>
      </c>
      <c r="O229" s="2">
        <v>39</v>
      </c>
      <c r="P229" s="52" t="s">
        <v>1651</v>
      </c>
    </row>
    <row r="230" spans="1:16" x14ac:dyDescent="0.2">
      <c r="A230" s="52">
        <v>229</v>
      </c>
      <c r="B230" s="9" t="s">
        <v>1355</v>
      </c>
      <c r="C230" t="s">
        <v>50</v>
      </c>
      <c r="D230" t="s">
        <v>9</v>
      </c>
      <c r="E230" t="s">
        <v>5</v>
      </c>
      <c r="F230">
        <v>51</v>
      </c>
      <c r="H230" s="55">
        <f t="shared" si="14"/>
        <v>1800</v>
      </c>
      <c r="I230" s="55" t="str">
        <f t="shared" si="15"/>
        <v/>
      </c>
      <c r="J230" t="s">
        <v>12</v>
      </c>
      <c r="K230" t="s">
        <v>796</v>
      </c>
      <c r="L230" s="52" t="str">
        <f t="shared" si="16"/>
        <v>Head</v>
      </c>
      <c r="M230" s="52">
        <f t="shared" si="17"/>
        <v>229</v>
      </c>
      <c r="N230" t="s">
        <v>1301</v>
      </c>
      <c r="O230" s="2">
        <v>40</v>
      </c>
      <c r="P230" s="52" t="s">
        <v>1651</v>
      </c>
    </row>
    <row r="231" spans="1:16" x14ac:dyDescent="0.2">
      <c r="A231" s="52">
        <v>230</v>
      </c>
      <c r="B231" s="9" t="s">
        <v>1355</v>
      </c>
      <c r="C231" t="s">
        <v>46</v>
      </c>
      <c r="D231" t="s">
        <v>397</v>
      </c>
      <c r="E231" t="s">
        <v>5</v>
      </c>
      <c r="G231">
        <v>48</v>
      </c>
      <c r="H231" s="55" t="str">
        <f t="shared" si="14"/>
        <v/>
      </c>
      <c r="I231" s="55">
        <f t="shared" si="15"/>
        <v>1803</v>
      </c>
      <c r="J231" t="s">
        <v>703</v>
      </c>
      <c r="K231" t="s">
        <v>734</v>
      </c>
      <c r="L231" s="52" t="str">
        <f t="shared" si="16"/>
        <v>Wife</v>
      </c>
      <c r="M231" s="52">
        <f t="shared" si="17"/>
        <v>229</v>
      </c>
      <c r="N231" t="s">
        <v>1301</v>
      </c>
      <c r="O231" s="2">
        <v>40</v>
      </c>
      <c r="P231" s="52" t="s">
        <v>1651</v>
      </c>
    </row>
    <row r="232" spans="1:16" x14ac:dyDescent="0.2">
      <c r="A232" s="52">
        <v>231</v>
      </c>
      <c r="B232" s="9" t="s">
        <v>1355</v>
      </c>
      <c r="C232" t="s">
        <v>801</v>
      </c>
      <c r="D232" t="s">
        <v>409</v>
      </c>
      <c r="E232" t="s">
        <v>761</v>
      </c>
      <c r="F232">
        <v>18</v>
      </c>
      <c r="H232" s="55">
        <f t="shared" si="14"/>
        <v>1833</v>
      </c>
      <c r="I232" s="55" t="str">
        <f t="shared" si="15"/>
        <v/>
      </c>
      <c r="J232" t="s">
        <v>12</v>
      </c>
      <c r="K232" t="s">
        <v>733</v>
      </c>
      <c r="L232" s="52" t="str">
        <f t="shared" si="16"/>
        <v>Son</v>
      </c>
      <c r="M232" s="52">
        <f t="shared" si="17"/>
        <v>229</v>
      </c>
      <c r="N232" t="s">
        <v>1301</v>
      </c>
      <c r="O232" s="2">
        <v>40</v>
      </c>
      <c r="P232" s="52" t="s">
        <v>1651</v>
      </c>
    </row>
    <row r="233" spans="1:16" x14ac:dyDescent="0.2">
      <c r="A233" s="52">
        <v>232</v>
      </c>
      <c r="B233" s="9" t="s">
        <v>1355</v>
      </c>
      <c r="C233" t="s">
        <v>803</v>
      </c>
      <c r="D233" t="s">
        <v>409</v>
      </c>
      <c r="E233" t="s">
        <v>761</v>
      </c>
      <c r="F233">
        <v>13</v>
      </c>
      <c r="H233" s="55">
        <f t="shared" si="14"/>
        <v>1838</v>
      </c>
      <c r="I233" s="55" t="str">
        <f t="shared" si="15"/>
        <v/>
      </c>
      <c r="J233" t="s">
        <v>1643</v>
      </c>
      <c r="K233" t="s">
        <v>733</v>
      </c>
      <c r="L233" s="52" t="str">
        <f t="shared" si="16"/>
        <v>Son</v>
      </c>
      <c r="M233" s="52">
        <f t="shared" si="17"/>
        <v>229</v>
      </c>
      <c r="N233" t="s">
        <v>1301</v>
      </c>
      <c r="O233" s="2">
        <v>40</v>
      </c>
      <c r="P233" s="52" t="s">
        <v>1651</v>
      </c>
    </row>
    <row r="234" spans="1:16" x14ac:dyDescent="0.2">
      <c r="A234" s="52">
        <v>233</v>
      </c>
      <c r="B234" s="9" t="s">
        <v>1355</v>
      </c>
      <c r="C234" s="9" t="s">
        <v>669</v>
      </c>
      <c r="D234" t="s">
        <v>400</v>
      </c>
      <c r="E234" t="s">
        <v>1309</v>
      </c>
      <c r="G234">
        <v>10</v>
      </c>
      <c r="H234" s="55" t="str">
        <f t="shared" si="14"/>
        <v/>
      </c>
      <c r="I234" s="55">
        <f t="shared" si="15"/>
        <v>1841</v>
      </c>
      <c r="J234" t="s">
        <v>784</v>
      </c>
      <c r="K234" t="s">
        <v>1115</v>
      </c>
      <c r="L234" s="52" t="str">
        <f t="shared" si="16"/>
        <v>Daughter</v>
      </c>
      <c r="M234" s="52">
        <f t="shared" si="17"/>
        <v>229</v>
      </c>
      <c r="N234" t="s">
        <v>1301</v>
      </c>
      <c r="O234" s="2">
        <v>40</v>
      </c>
      <c r="P234" s="52" t="s">
        <v>1651</v>
      </c>
    </row>
    <row r="235" spans="1:16" x14ac:dyDescent="0.2">
      <c r="A235" s="52">
        <v>234</v>
      </c>
      <c r="B235" s="9" t="s">
        <v>1355</v>
      </c>
      <c r="C235" t="s">
        <v>391</v>
      </c>
      <c r="D235" t="s">
        <v>400</v>
      </c>
      <c r="E235" t="s">
        <v>1309</v>
      </c>
      <c r="G235">
        <v>8</v>
      </c>
      <c r="H235" s="55" t="str">
        <f t="shared" si="14"/>
        <v/>
      </c>
      <c r="I235" s="55">
        <f t="shared" si="15"/>
        <v>1843</v>
      </c>
      <c r="J235" t="s">
        <v>784</v>
      </c>
      <c r="K235" t="s">
        <v>1115</v>
      </c>
      <c r="L235" s="52" t="str">
        <f t="shared" si="16"/>
        <v>Daughter</v>
      </c>
      <c r="M235" s="52">
        <f t="shared" si="17"/>
        <v>229</v>
      </c>
      <c r="N235" t="s">
        <v>1301</v>
      </c>
      <c r="O235" s="2">
        <v>40</v>
      </c>
      <c r="P235" s="52" t="s">
        <v>1651</v>
      </c>
    </row>
    <row r="236" spans="1:16" x14ac:dyDescent="0.2">
      <c r="A236" s="52">
        <v>235</v>
      </c>
      <c r="B236" t="s">
        <v>118</v>
      </c>
      <c r="C236" t="s">
        <v>50</v>
      </c>
      <c r="D236" t="s">
        <v>9</v>
      </c>
      <c r="E236" t="s">
        <v>5</v>
      </c>
      <c r="F236">
        <v>76</v>
      </c>
      <c r="H236" s="55">
        <f t="shared" si="14"/>
        <v>1775</v>
      </c>
      <c r="I236" s="55" t="str">
        <f t="shared" si="15"/>
        <v/>
      </c>
      <c r="J236" t="s">
        <v>15</v>
      </c>
      <c r="K236" t="s">
        <v>733</v>
      </c>
      <c r="L236" s="52" t="str">
        <f t="shared" si="16"/>
        <v>Head</v>
      </c>
      <c r="M236" s="52">
        <f t="shared" si="17"/>
        <v>235</v>
      </c>
      <c r="N236" t="s">
        <v>1301</v>
      </c>
      <c r="O236" s="2">
        <v>41</v>
      </c>
      <c r="P236" s="52" t="s">
        <v>1651</v>
      </c>
    </row>
    <row r="237" spans="1:16" x14ac:dyDescent="0.2">
      <c r="A237" s="52">
        <v>236</v>
      </c>
      <c r="B237" t="s">
        <v>118</v>
      </c>
      <c r="C237" t="s">
        <v>57</v>
      </c>
      <c r="D237" t="s">
        <v>397</v>
      </c>
      <c r="E237" t="s">
        <v>5</v>
      </c>
      <c r="G237">
        <v>76</v>
      </c>
      <c r="H237" s="55" t="str">
        <f t="shared" si="14"/>
        <v/>
      </c>
      <c r="I237" s="55">
        <f t="shared" si="15"/>
        <v>1775</v>
      </c>
      <c r="J237" t="s">
        <v>806</v>
      </c>
      <c r="K237" t="s">
        <v>733</v>
      </c>
      <c r="L237" s="52" t="str">
        <f t="shared" si="16"/>
        <v>Wife</v>
      </c>
      <c r="M237" s="52">
        <f t="shared" si="17"/>
        <v>235</v>
      </c>
      <c r="N237" t="s">
        <v>1301</v>
      </c>
      <c r="O237" s="2">
        <v>41</v>
      </c>
      <c r="P237" s="52" t="s">
        <v>1651</v>
      </c>
    </row>
    <row r="238" spans="1:16" x14ac:dyDescent="0.2">
      <c r="A238" s="52">
        <v>237</v>
      </c>
      <c r="B238" t="s">
        <v>214</v>
      </c>
      <c r="C238" t="s">
        <v>57</v>
      </c>
      <c r="D238" t="s">
        <v>422</v>
      </c>
      <c r="E238" t="s">
        <v>761</v>
      </c>
      <c r="G238">
        <v>25</v>
      </c>
      <c r="H238" s="55" t="str">
        <f t="shared" si="14"/>
        <v/>
      </c>
      <c r="I238" s="55">
        <f t="shared" si="15"/>
        <v>1826</v>
      </c>
      <c r="J238" t="s">
        <v>713</v>
      </c>
      <c r="K238" t="s">
        <v>1115</v>
      </c>
      <c r="L238" s="52" t="str">
        <f t="shared" si="16"/>
        <v>Servant</v>
      </c>
      <c r="M238" s="52">
        <f t="shared" si="17"/>
        <v>235</v>
      </c>
      <c r="N238" t="s">
        <v>1301</v>
      </c>
      <c r="O238" s="2">
        <v>41</v>
      </c>
      <c r="P238" s="52" t="s">
        <v>1651</v>
      </c>
    </row>
    <row r="239" spans="1:16" x14ac:dyDescent="0.2">
      <c r="A239" s="52">
        <v>238</v>
      </c>
      <c r="B239" t="s">
        <v>214</v>
      </c>
      <c r="C239" t="s">
        <v>257</v>
      </c>
      <c r="D239" t="s">
        <v>516</v>
      </c>
      <c r="E239" t="s">
        <v>761</v>
      </c>
      <c r="F239">
        <v>19</v>
      </c>
      <c r="H239" s="55">
        <f t="shared" si="14"/>
        <v>1832</v>
      </c>
      <c r="I239" s="55" t="str">
        <f t="shared" si="15"/>
        <v/>
      </c>
      <c r="J239" t="s">
        <v>12</v>
      </c>
      <c r="K239" t="s">
        <v>733</v>
      </c>
      <c r="L239" s="52" t="str">
        <f t="shared" si="16"/>
        <v>Grandson</v>
      </c>
      <c r="M239" s="52">
        <f t="shared" si="17"/>
        <v>235</v>
      </c>
      <c r="N239" t="s">
        <v>1301</v>
      </c>
      <c r="O239" s="2">
        <v>41</v>
      </c>
      <c r="P239" s="52" t="s">
        <v>1651</v>
      </c>
    </row>
    <row r="240" spans="1:16" x14ac:dyDescent="0.2">
      <c r="A240" s="52">
        <v>239</v>
      </c>
      <c r="B240" t="s">
        <v>118</v>
      </c>
      <c r="C240" t="s">
        <v>71</v>
      </c>
      <c r="D240" t="s">
        <v>409</v>
      </c>
      <c r="E240" t="s">
        <v>5</v>
      </c>
      <c r="F240">
        <v>47</v>
      </c>
      <c r="H240" s="55">
        <f t="shared" si="14"/>
        <v>1804</v>
      </c>
      <c r="I240" s="55" t="str">
        <f t="shared" si="15"/>
        <v/>
      </c>
      <c r="J240" t="s">
        <v>12</v>
      </c>
      <c r="K240" t="s">
        <v>733</v>
      </c>
      <c r="L240" s="52" t="str">
        <f t="shared" si="16"/>
        <v>Son</v>
      </c>
      <c r="M240" s="52">
        <f t="shared" si="17"/>
        <v>235</v>
      </c>
      <c r="N240" t="s">
        <v>1301</v>
      </c>
      <c r="O240" s="2">
        <v>41</v>
      </c>
      <c r="P240" s="52" t="s">
        <v>1651</v>
      </c>
    </row>
    <row r="241" spans="1:16" x14ac:dyDescent="0.2">
      <c r="A241" s="52">
        <v>240</v>
      </c>
      <c r="B241" t="s">
        <v>118</v>
      </c>
      <c r="C241" t="s">
        <v>111</v>
      </c>
      <c r="D241" t="s">
        <v>397</v>
      </c>
      <c r="E241" t="s">
        <v>5</v>
      </c>
      <c r="G241">
        <v>35</v>
      </c>
      <c r="H241" s="55" t="str">
        <f t="shared" si="14"/>
        <v/>
      </c>
      <c r="I241" s="55">
        <f t="shared" si="15"/>
        <v>1816</v>
      </c>
      <c r="J241" t="s">
        <v>703</v>
      </c>
      <c r="K241" t="s">
        <v>733</v>
      </c>
      <c r="L241" s="52" t="str">
        <f t="shared" si="16"/>
        <v>Wife</v>
      </c>
      <c r="M241" s="52">
        <f t="shared" si="17"/>
        <v>235</v>
      </c>
      <c r="N241" t="s">
        <v>1301</v>
      </c>
      <c r="O241" s="2">
        <v>41</v>
      </c>
      <c r="P241" s="52" t="s">
        <v>1651</v>
      </c>
    </row>
    <row r="242" spans="1:16" x14ac:dyDescent="0.2">
      <c r="A242" s="52">
        <v>241</v>
      </c>
      <c r="B242" t="s">
        <v>118</v>
      </c>
      <c r="C242" t="s">
        <v>50</v>
      </c>
      <c r="D242" t="s">
        <v>409</v>
      </c>
      <c r="E242" t="s">
        <v>1309</v>
      </c>
      <c r="F242">
        <v>11</v>
      </c>
      <c r="H242" s="55">
        <f t="shared" si="14"/>
        <v>1840</v>
      </c>
      <c r="I242" s="55" t="str">
        <f t="shared" si="15"/>
        <v/>
      </c>
      <c r="J242" t="s">
        <v>784</v>
      </c>
      <c r="K242" t="s">
        <v>733</v>
      </c>
      <c r="L242" s="52" t="str">
        <f t="shared" si="16"/>
        <v>Son</v>
      </c>
      <c r="M242" s="52">
        <f t="shared" si="17"/>
        <v>235</v>
      </c>
      <c r="N242" t="s">
        <v>1301</v>
      </c>
      <c r="O242" s="2">
        <v>41</v>
      </c>
      <c r="P242" s="52" t="s">
        <v>516</v>
      </c>
    </row>
    <row r="243" spans="1:16" x14ac:dyDescent="0.2">
      <c r="A243" s="52">
        <v>242</v>
      </c>
      <c r="B243" t="s">
        <v>118</v>
      </c>
      <c r="C243" t="s">
        <v>46</v>
      </c>
      <c r="D243" t="s">
        <v>400</v>
      </c>
      <c r="E243" t="s">
        <v>1309</v>
      </c>
      <c r="G243">
        <v>9</v>
      </c>
      <c r="H243" s="55" t="str">
        <f t="shared" si="14"/>
        <v/>
      </c>
      <c r="I243" s="55">
        <f t="shared" si="15"/>
        <v>1842</v>
      </c>
      <c r="J243" t="s">
        <v>784</v>
      </c>
      <c r="K243" t="s">
        <v>733</v>
      </c>
      <c r="L243" s="52" t="str">
        <f t="shared" si="16"/>
        <v>Daughter</v>
      </c>
      <c r="M243" s="52">
        <f t="shared" si="17"/>
        <v>235</v>
      </c>
      <c r="N243" t="s">
        <v>1301</v>
      </c>
      <c r="O243" s="2">
        <v>41</v>
      </c>
      <c r="P243" s="52" t="s">
        <v>404</v>
      </c>
    </row>
    <row r="244" spans="1:16" x14ac:dyDescent="0.2">
      <c r="A244" s="52">
        <v>243</v>
      </c>
      <c r="B244" t="s">
        <v>118</v>
      </c>
      <c r="C244" s="9" t="s">
        <v>805</v>
      </c>
      <c r="D244" t="s">
        <v>409</v>
      </c>
      <c r="E244" t="s">
        <v>1309</v>
      </c>
      <c r="F244">
        <v>7</v>
      </c>
      <c r="H244" s="55">
        <f t="shared" si="14"/>
        <v>1844</v>
      </c>
      <c r="I244" s="55" t="str">
        <f t="shared" si="15"/>
        <v/>
      </c>
      <c r="J244" t="s">
        <v>784</v>
      </c>
      <c r="K244" t="s">
        <v>733</v>
      </c>
      <c r="L244" s="52" t="str">
        <f t="shared" si="16"/>
        <v>Son</v>
      </c>
      <c r="M244" s="52">
        <f t="shared" si="17"/>
        <v>235</v>
      </c>
      <c r="N244" t="s">
        <v>1301</v>
      </c>
      <c r="O244" s="2">
        <v>41</v>
      </c>
      <c r="P244" s="52" t="s">
        <v>516</v>
      </c>
    </row>
    <row r="245" spans="1:16" x14ac:dyDescent="0.2">
      <c r="A245" s="52">
        <v>244</v>
      </c>
      <c r="B245" t="s">
        <v>118</v>
      </c>
      <c r="C245" s="9" t="s">
        <v>148</v>
      </c>
      <c r="D245" t="s">
        <v>409</v>
      </c>
      <c r="E245" t="s">
        <v>1309</v>
      </c>
      <c r="F245">
        <v>5</v>
      </c>
      <c r="H245" s="55">
        <f t="shared" si="14"/>
        <v>1846</v>
      </c>
      <c r="I245" s="55" t="str">
        <f t="shared" si="15"/>
        <v/>
      </c>
      <c r="J245" t="s">
        <v>1301</v>
      </c>
      <c r="K245" t="s">
        <v>1115</v>
      </c>
      <c r="L245" s="52" t="str">
        <f t="shared" si="16"/>
        <v>Son</v>
      </c>
      <c r="M245" s="52">
        <f t="shared" si="17"/>
        <v>235</v>
      </c>
      <c r="N245" t="s">
        <v>1301</v>
      </c>
      <c r="O245" s="2">
        <v>41</v>
      </c>
      <c r="P245" s="52" t="s">
        <v>516</v>
      </c>
    </row>
    <row r="246" spans="1:16" x14ac:dyDescent="0.2">
      <c r="A246" s="52">
        <v>245</v>
      </c>
      <c r="B246" t="s">
        <v>119</v>
      </c>
      <c r="C246" t="s">
        <v>47</v>
      </c>
      <c r="D246" t="s">
        <v>9</v>
      </c>
      <c r="E246" t="s">
        <v>5</v>
      </c>
      <c r="F246">
        <v>46</v>
      </c>
      <c r="H246" s="55">
        <f t="shared" si="14"/>
        <v>1805</v>
      </c>
      <c r="I246" s="55" t="str">
        <f t="shared" si="15"/>
        <v/>
      </c>
      <c r="J246" t="s">
        <v>18</v>
      </c>
      <c r="K246" t="s">
        <v>756</v>
      </c>
      <c r="L246" s="52" t="str">
        <f t="shared" si="16"/>
        <v>Head</v>
      </c>
      <c r="M246" s="52">
        <f t="shared" si="17"/>
        <v>245</v>
      </c>
      <c r="N246" t="s">
        <v>1301</v>
      </c>
      <c r="O246" s="2">
        <v>42</v>
      </c>
      <c r="P246" s="52" t="s">
        <v>1354</v>
      </c>
    </row>
    <row r="247" spans="1:16" x14ac:dyDescent="0.2">
      <c r="A247" s="52">
        <v>246</v>
      </c>
      <c r="B247" t="s">
        <v>119</v>
      </c>
      <c r="C247" t="s">
        <v>807</v>
      </c>
      <c r="D247" t="s">
        <v>397</v>
      </c>
      <c r="E247" t="s">
        <v>5</v>
      </c>
      <c r="G247">
        <v>53</v>
      </c>
      <c r="H247" s="55" t="str">
        <f t="shared" si="14"/>
        <v/>
      </c>
      <c r="I247" s="55">
        <f t="shared" si="15"/>
        <v>1798</v>
      </c>
      <c r="J247" t="s">
        <v>768</v>
      </c>
      <c r="K247" t="s">
        <v>717</v>
      </c>
      <c r="L247" s="52" t="str">
        <f t="shared" si="16"/>
        <v>Wife</v>
      </c>
      <c r="M247" s="52">
        <f t="shared" si="17"/>
        <v>245</v>
      </c>
      <c r="N247" t="s">
        <v>1301</v>
      </c>
      <c r="O247" s="2">
        <v>42</v>
      </c>
      <c r="P247" s="52" t="s">
        <v>2836</v>
      </c>
    </row>
    <row r="248" spans="1:16" x14ac:dyDescent="0.2">
      <c r="A248" s="52">
        <v>247</v>
      </c>
      <c r="B248" t="s">
        <v>119</v>
      </c>
      <c r="C248" t="s">
        <v>57</v>
      </c>
      <c r="D248" t="s">
        <v>400</v>
      </c>
      <c r="E248" t="s">
        <v>761</v>
      </c>
      <c r="G248">
        <v>13</v>
      </c>
      <c r="H248" s="55" t="str">
        <f t="shared" si="14"/>
        <v/>
      </c>
      <c r="I248" s="55">
        <f t="shared" si="15"/>
        <v>1838</v>
      </c>
      <c r="J248" t="s">
        <v>814</v>
      </c>
      <c r="K248" t="s">
        <v>1115</v>
      </c>
      <c r="L248" s="52" t="str">
        <f t="shared" si="16"/>
        <v>Daughter</v>
      </c>
      <c r="M248" s="52">
        <f t="shared" si="17"/>
        <v>245</v>
      </c>
      <c r="N248" t="s">
        <v>1301</v>
      </c>
      <c r="O248" s="2">
        <v>42</v>
      </c>
      <c r="P248" s="52" t="s">
        <v>1651</v>
      </c>
    </row>
    <row r="249" spans="1:16" x14ac:dyDescent="0.2">
      <c r="A249" s="52">
        <v>248</v>
      </c>
      <c r="B249" t="s">
        <v>271</v>
      </c>
      <c r="C249" t="s">
        <v>808</v>
      </c>
      <c r="D249" t="s">
        <v>809</v>
      </c>
      <c r="E249" t="s">
        <v>761</v>
      </c>
      <c r="G249">
        <v>17</v>
      </c>
      <c r="H249" s="55" t="str">
        <f t="shared" si="14"/>
        <v/>
      </c>
      <c r="I249" s="55">
        <f t="shared" si="15"/>
        <v>1834</v>
      </c>
      <c r="J249" t="s">
        <v>809</v>
      </c>
      <c r="K249" t="s">
        <v>813</v>
      </c>
      <c r="L249" s="52" t="str">
        <f t="shared" si="16"/>
        <v>Governess</v>
      </c>
      <c r="M249" s="52">
        <f t="shared" si="17"/>
        <v>245</v>
      </c>
      <c r="N249" t="s">
        <v>1301</v>
      </c>
      <c r="O249" s="2">
        <v>42</v>
      </c>
      <c r="P249" s="52" t="s">
        <v>1651</v>
      </c>
    </row>
    <row r="250" spans="1:16" x14ac:dyDescent="0.2">
      <c r="A250" s="52">
        <v>249</v>
      </c>
      <c r="B250" s="9" t="s">
        <v>1355</v>
      </c>
      <c r="C250" t="s">
        <v>810</v>
      </c>
      <c r="D250" t="s">
        <v>422</v>
      </c>
      <c r="E250" t="s">
        <v>761</v>
      </c>
      <c r="F250">
        <v>23</v>
      </c>
      <c r="H250" s="55">
        <f t="shared" si="14"/>
        <v>1828</v>
      </c>
      <c r="I250" s="55" t="str">
        <f t="shared" si="15"/>
        <v/>
      </c>
      <c r="J250" t="s">
        <v>234</v>
      </c>
      <c r="K250" t="s">
        <v>733</v>
      </c>
      <c r="L250" s="52" t="str">
        <f t="shared" si="16"/>
        <v>Servant</v>
      </c>
      <c r="M250" s="52">
        <f t="shared" si="17"/>
        <v>245</v>
      </c>
      <c r="N250" t="s">
        <v>1301</v>
      </c>
      <c r="O250" s="2">
        <v>42</v>
      </c>
      <c r="P250" s="52" t="s">
        <v>1651</v>
      </c>
    </row>
    <row r="251" spans="1:16" x14ac:dyDescent="0.2">
      <c r="A251" s="52">
        <v>250</v>
      </c>
      <c r="B251" t="s">
        <v>811</v>
      </c>
      <c r="C251" t="s">
        <v>71</v>
      </c>
      <c r="D251" t="s">
        <v>422</v>
      </c>
      <c r="E251" t="s">
        <v>761</v>
      </c>
      <c r="F251">
        <v>18</v>
      </c>
      <c r="H251" s="55">
        <f t="shared" si="14"/>
        <v>1833</v>
      </c>
      <c r="I251" s="55" t="str">
        <f t="shared" si="15"/>
        <v/>
      </c>
      <c r="J251" t="s">
        <v>234</v>
      </c>
      <c r="K251" t="s">
        <v>564</v>
      </c>
      <c r="L251" s="52" t="str">
        <f t="shared" si="16"/>
        <v>Servant</v>
      </c>
      <c r="M251" s="52">
        <f t="shared" si="17"/>
        <v>245</v>
      </c>
      <c r="N251" t="s">
        <v>1301</v>
      </c>
      <c r="O251" s="2">
        <v>42</v>
      </c>
      <c r="P251" s="52" t="s">
        <v>1651</v>
      </c>
    </row>
    <row r="252" spans="1:16" x14ac:dyDescent="0.2">
      <c r="A252" s="52">
        <v>251</v>
      </c>
      <c r="B252" t="s">
        <v>149</v>
      </c>
      <c r="C252" t="s">
        <v>44</v>
      </c>
      <c r="D252" t="s">
        <v>422</v>
      </c>
      <c r="E252" t="s">
        <v>761</v>
      </c>
      <c r="F252">
        <v>16</v>
      </c>
      <c r="H252" s="55">
        <f t="shared" si="14"/>
        <v>1835</v>
      </c>
      <c r="I252" s="55" t="str">
        <f t="shared" si="15"/>
        <v/>
      </c>
      <c r="J252" t="s">
        <v>234</v>
      </c>
      <c r="K252" t="s">
        <v>523</v>
      </c>
      <c r="L252" s="52" t="str">
        <f t="shared" si="16"/>
        <v>Servant</v>
      </c>
      <c r="M252" s="52">
        <f t="shared" si="17"/>
        <v>245</v>
      </c>
      <c r="N252" t="s">
        <v>1301</v>
      </c>
      <c r="O252" s="2">
        <v>42</v>
      </c>
      <c r="P252" s="52" t="s">
        <v>1651</v>
      </c>
    </row>
    <row r="253" spans="1:16" x14ac:dyDescent="0.2">
      <c r="A253" s="52">
        <v>252</v>
      </c>
      <c r="B253" t="s">
        <v>85</v>
      </c>
      <c r="C253" t="s">
        <v>50</v>
      </c>
      <c r="D253" t="s">
        <v>422</v>
      </c>
      <c r="E253" t="s">
        <v>5</v>
      </c>
      <c r="F253">
        <v>32</v>
      </c>
      <c r="H253" s="55">
        <f t="shared" si="14"/>
        <v>1819</v>
      </c>
      <c r="I253" s="55" t="str">
        <f t="shared" si="15"/>
        <v/>
      </c>
      <c r="J253" t="s">
        <v>234</v>
      </c>
      <c r="K253" t="s">
        <v>1115</v>
      </c>
      <c r="L253" s="52" t="str">
        <f t="shared" si="16"/>
        <v>Servant</v>
      </c>
      <c r="M253" s="52">
        <f t="shared" si="17"/>
        <v>245</v>
      </c>
      <c r="N253" t="s">
        <v>1301</v>
      </c>
      <c r="O253" s="2">
        <v>42</v>
      </c>
      <c r="P253" s="52" t="s">
        <v>1651</v>
      </c>
    </row>
    <row r="254" spans="1:16" x14ac:dyDescent="0.2">
      <c r="A254" s="52">
        <v>253</v>
      </c>
      <c r="B254" t="s">
        <v>699</v>
      </c>
      <c r="C254" t="s">
        <v>338</v>
      </c>
      <c r="D254" t="s">
        <v>422</v>
      </c>
      <c r="E254" t="s">
        <v>761</v>
      </c>
      <c r="G254">
        <v>15</v>
      </c>
      <c r="H254" s="55" t="str">
        <f t="shared" si="14"/>
        <v/>
      </c>
      <c r="I254" s="55">
        <f t="shared" si="15"/>
        <v>1836</v>
      </c>
      <c r="J254" t="s">
        <v>713</v>
      </c>
      <c r="K254" t="s">
        <v>1285</v>
      </c>
      <c r="L254" s="52" t="str">
        <f t="shared" si="16"/>
        <v>Servant</v>
      </c>
      <c r="M254" s="52">
        <f t="shared" si="17"/>
        <v>245</v>
      </c>
      <c r="N254" t="s">
        <v>1301</v>
      </c>
      <c r="O254" s="2">
        <v>42</v>
      </c>
      <c r="P254" s="52" t="s">
        <v>1651</v>
      </c>
    </row>
    <row r="255" spans="1:16" x14ac:dyDescent="0.2">
      <c r="A255" s="52">
        <v>254</v>
      </c>
      <c r="B255" t="s">
        <v>699</v>
      </c>
      <c r="C255" t="s">
        <v>812</v>
      </c>
      <c r="D255" t="s">
        <v>422</v>
      </c>
      <c r="E255" t="s">
        <v>761</v>
      </c>
      <c r="G255">
        <v>13</v>
      </c>
      <c r="H255" s="55" t="str">
        <f t="shared" si="14"/>
        <v/>
      </c>
      <c r="I255" s="55">
        <f t="shared" si="15"/>
        <v>1838</v>
      </c>
      <c r="J255" t="s">
        <v>713</v>
      </c>
      <c r="K255" t="s">
        <v>1285</v>
      </c>
      <c r="L255" s="52" t="str">
        <f t="shared" si="16"/>
        <v>Servant</v>
      </c>
      <c r="M255" s="52">
        <f t="shared" si="17"/>
        <v>245</v>
      </c>
      <c r="N255" t="s">
        <v>1301</v>
      </c>
      <c r="O255" s="2">
        <v>42</v>
      </c>
      <c r="P255" s="52" t="s">
        <v>1651</v>
      </c>
    </row>
    <row r="256" spans="1:16" x14ac:dyDescent="0.2">
      <c r="A256" s="52">
        <v>255</v>
      </c>
      <c r="B256" t="s">
        <v>116</v>
      </c>
      <c r="C256" t="s">
        <v>60</v>
      </c>
      <c r="D256" t="s">
        <v>9</v>
      </c>
      <c r="E256" t="s">
        <v>5</v>
      </c>
      <c r="F256">
        <v>25</v>
      </c>
      <c r="H256" s="55">
        <f t="shared" si="14"/>
        <v>1826</v>
      </c>
      <c r="I256" s="55" t="str">
        <f t="shared" si="15"/>
        <v/>
      </c>
      <c r="J256" t="s">
        <v>12</v>
      </c>
      <c r="K256" t="s">
        <v>733</v>
      </c>
      <c r="L256" s="52" t="str">
        <f t="shared" si="16"/>
        <v>Head</v>
      </c>
      <c r="M256" s="52">
        <f t="shared" si="17"/>
        <v>255</v>
      </c>
      <c r="N256" t="s">
        <v>1301</v>
      </c>
      <c r="O256" s="2">
        <v>43</v>
      </c>
      <c r="P256" s="52" t="s">
        <v>1651</v>
      </c>
    </row>
    <row r="257" spans="1:16" x14ac:dyDescent="0.2">
      <c r="A257" s="52">
        <v>256</v>
      </c>
      <c r="B257" t="s">
        <v>116</v>
      </c>
      <c r="C257" t="s">
        <v>46</v>
      </c>
      <c r="D257" t="s">
        <v>397</v>
      </c>
      <c r="E257" t="s">
        <v>5</v>
      </c>
      <c r="G257">
        <v>27</v>
      </c>
      <c r="H257" s="55" t="str">
        <f t="shared" si="14"/>
        <v/>
      </c>
      <c r="I257" s="55">
        <f t="shared" si="15"/>
        <v>1824</v>
      </c>
      <c r="J257" t="s">
        <v>703</v>
      </c>
      <c r="K257" t="s">
        <v>1285</v>
      </c>
      <c r="L257" s="52" t="str">
        <f t="shared" si="16"/>
        <v>Wife</v>
      </c>
      <c r="M257" s="52">
        <f t="shared" si="17"/>
        <v>255</v>
      </c>
      <c r="N257" t="s">
        <v>1301</v>
      </c>
      <c r="O257" s="2">
        <v>43</v>
      </c>
      <c r="P257" s="52" t="s">
        <v>1651</v>
      </c>
    </row>
    <row r="258" spans="1:16" x14ac:dyDescent="0.2">
      <c r="A258" s="52">
        <v>257</v>
      </c>
      <c r="B258" t="s">
        <v>116</v>
      </c>
      <c r="C258" t="s">
        <v>391</v>
      </c>
      <c r="D258" t="s">
        <v>400</v>
      </c>
      <c r="E258" t="s">
        <v>1309</v>
      </c>
      <c r="G258">
        <f>4/12</f>
        <v>0.33333333333333331</v>
      </c>
      <c r="H258" s="55" t="str">
        <f t="shared" si="14"/>
        <v/>
      </c>
      <c r="I258" s="55">
        <f t="shared" si="15"/>
        <v>1850</v>
      </c>
      <c r="J258" t="s">
        <v>758</v>
      </c>
      <c r="K258" t="s">
        <v>1115</v>
      </c>
      <c r="L258" s="52" t="str">
        <f t="shared" si="16"/>
        <v>Daughter</v>
      </c>
      <c r="M258" s="52">
        <f t="shared" si="17"/>
        <v>255</v>
      </c>
      <c r="N258" t="s">
        <v>1301</v>
      </c>
      <c r="O258" s="2">
        <v>43</v>
      </c>
      <c r="P258" s="52" t="s">
        <v>1651</v>
      </c>
    </row>
    <row r="259" spans="1:16" x14ac:dyDescent="0.2">
      <c r="A259" s="52">
        <v>258</v>
      </c>
      <c r="B259" t="s">
        <v>815</v>
      </c>
      <c r="C259" t="s">
        <v>123</v>
      </c>
      <c r="D259" t="s">
        <v>231</v>
      </c>
      <c r="E259" t="s">
        <v>761</v>
      </c>
      <c r="G259">
        <v>46</v>
      </c>
      <c r="H259" s="55" t="str">
        <f t="shared" ref="H259:H322" si="18">IF(ISBLANK(F259),"",INT(1851.25-F259))</f>
        <v/>
      </c>
      <c r="I259" s="55">
        <f t="shared" ref="I259:I322" si="19">IF(ISBLANK(G259),"",IF(ISBLANK(F259),INT(1851.25-G259),"Error"))</f>
        <v>1805</v>
      </c>
      <c r="J259" t="s">
        <v>231</v>
      </c>
      <c r="K259" t="s">
        <v>1285</v>
      </c>
      <c r="L259" s="52" t="str">
        <f t="shared" si="16"/>
        <v>Nurse</v>
      </c>
      <c r="M259" s="52">
        <f t="shared" si="17"/>
        <v>255</v>
      </c>
      <c r="N259" t="s">
        <v>1301</v>
      </c>
      <c r="O259" s="2">
        <v>43</v>
      </c>
      <c r="P259" s="52" t="s">
        <v>1651</v>
      </c>
    </row>
    <row r="260" spans="1:16" x14ac:dyDescent="0.2">
      <c r="A260" s="52">
        <v>259</v>
      </c>
      <c r="B260" t="s">
        <v>43</v>
      </c>
      <c r="C260" t="s">
        <v>44</v>
      </c>
      <c r="D260" t="s">
        <v>9</v>
      </c>
      <c r="E260" t="s">
        <v>5</v>
      </c>
      <c r="F260">
        <v>31</v>
      </c>
      <c r="H260" s="55">
        <f t="shared" si="18"/>
        <v>1820</v>
      </c>
      <c r="I260" s="55" t="str">
        <f t="shared" si="19"/>
        <v/>
      </c>
      <c r="J260" t="s">
        <v>18</v>
      </c>
      <c r="K260" t="s">
        <v>1115</v>
      </c>
      <c r="L260" s="52" t="str">
        <f t="shared" si="16"/>
        <v>Head</v>
      </c>
      <c r="M260" s="52">
        <f t="shared" si="17"/>
        <v>259</v>
      </c>
      <c r="N260" s="2" t="s">
        <v>96</v>
      </c>
      <c r="O260" s="2">
        <v>44</v>
      </c>
      <c r="P260" s="52" t="s">
        <v>1356</v>
      </c>
    </row>
    <row r="261" spans="1:16" x14ac:dyDescent="0.2">
      <c r="A261" s="52">
        <v>260</v>
      </c>
      <c r="B261" t="s">
        <v>43</v>
      </c>
      <c r="C261" s="9" t="s">
        <v>816</v>
      </c>
      <c r="D261" t="s">
        <v>397</v>
      </c>
      <c r="E261" t="s">
        <v>5</v>
      </c>
      <c r="G261">
        <v>27</v>
      </c>
      <c r="H261" s="55" t="str">
        <f t="shared" si="18"/>
        <v/>
      </c>
      <c r="I261" s="55">
        <f t="shared" si="19"/>
        <v>1824</v>
      </c>
      <c r="J261" t="s">
        <v>768</v>
      </c>
      <c r="K261" t="s">
        <v>407</v>
      </c>
      <c r="L261" s="52" t="str">
        <f t="shared" si="16"/>
        <v>Wife</v>
      </c>
      <c r="M261" s="52">
        <f t="shared" si="17"/>
        <v>259</v>
      </c>
      <c r="N261" s="2" t="s">
        <v>96</v>
      </c>
      <c r="O261" s="2">
        <v>44</v>
      </c>
      <c r="P261" s="52" t="s">
        <v>1651</v>
      </c>
    </row>
    <row r="262" spans="1:16" x14ac:dyDescent="0.2">
      <c r="A262" s="52">
        <v>261</v>
      </c>
      <c r="B262" t="s">
        <v>43</v>
      </c>
      <c r="C262" t="s">
        <v>71</v>
      </c>
      <c r="D262" t="s">
        <v>409</v>
      </c>
      <c r="E262" t="s">
        <v>1309</v>
      </c>
      <c r="F262">
        <v>2</v>
      </c>
      <c r="H262" s="55">
        <f t="shared" si="18"/>
        <v>1849</v>
      </c>
      <c r="I262" s="55" t="str">
        <f t="shared" si="19"/>
        <v/>
      </c>
      <c r="J262" t="s">
        <v>821</v>
      </c>
      <c r="K262" t="s">
        <v>1115</v>
      </c>
      <c r="L262" s="52" t="str">
        <f t="shared" si="16"/>
        <v>Son</v>
      </c>
      <c r="M262" s="52">
        <f t="shared" si="17"/>
        <v>259</v>
      </c>
      <c r="N262" s="2" t="s">
        <v>96</v>
      </c>
      <c r="O262" s="2">
        <v>44</v>
      </c>
      <c r="P262" s="52" t="s">
        <v>1651</v>
      </c>
    </row>
    <row r="263" spans="1:16" x14ac:dyDescent="0.2">
      <c r="A263" s="52">
        <v>262</v>
      </c>
      <c r="B263" t="s">
        <v>43</v>
      </c>
      <c r="C263" t="s">
        <v>60</v>
      </c>
      <c r="D263" t="s">
        <v>409</v>
      </c>
      <c r="E263" t="s">
        <v>1309</v>
      </c>
      <c r="F263">
        <f>2/12</f>
        <v>0.16666666666666666</v>
      </c>
      <c r="H263" s="55">
        <f t="shared" si="18"/>
        <v>1851</v>
      </c>
      <c r="I263" s="55" t="str">
        <f t="shared" si="19"/>
        <v/>
      </c>
      <c r="J263" t="s">
        <v>821</v>
      </c>
      <c r="K263" t="s">
        <v>1115</v>
      </c>
      <c r="L263" s="52" t="str">
        <f t="shared" si="16"/>
        <v>Son</v>
      </c>
      <c r="M263" s="52">
        <f t="shared" si="17"/>
        <v>259</v>
      </c>
      <c r="N263" s="2" t="s">
        <v>96</v>
      </c>
      <c r="O263" s="2">
        <v>44</v>
      </c>
      <c r="P263" s="52" t="s">
        <v>1651</v>
      </c>
    </row>
    <row r="264" spans="1:16" x14ac:dyDescent="0.2">
      <c r="A264" s="52">
        <v>263</v>
      </c>
      <c r="B264" t="s">
        <v>144</v>
      </c>
      <c r="C264" t="s">
        <v>399</v>
      </c>
      <c r="D264" t="s">
        <v>464</v>
      </c>
      <c r="E264" t="s">
        <v>761</v>
      </c>
      <c r="G264">
        <v>25</v>
      </c>
      <c r="H264" s="55" t="str">
        <f t="shared" si="18"/>
        <v/>
      </c>
      <c r="I264" s="55">
        <f t="shared" si="19"/>
        <v>1826</v>
      </c>
      <c r="J264" t="s">
        <v>814</v>
      </c>
      <c r="K264" t="s">
        <v>407</v>
      </c>
      <c r="L264" s="52" t="str">
        <f t="shared" si="16"/>
        <v>Visitor</v>
      </c>
      <c r="M264" s="52">
        <f t="shared" si="17"/>
        <v>259</v>
      </c>
      <c r="N264" s="2" t="s">
        <v>96</v>
      </c>
      <c r="O264" s="2">
        <v>44</v>
      </c>
      <c r="P264" s="52" t="s">
        <v>1651</v>
      </c>
    </row>
    <row r="265" spans="1:16" x14ac:dyDescent="0.2">
      <c r="A265" s="52">
        <v>264</v>
      </c>
      <c r="B265" t="s">
        <v>86</v>
      </c>
      <c r="C265" t="s">
        <v>391</v>
      </c>
      <c r="D265" t="s">
        <v>231</v>
      </c>
      <c r="E265" t="s">
        <v>761</v>
      </c>
      <c r="G265">
        <v>35</v>
      </c>
      <c r="H265" s="55" t="str">
        <f t="shared" si="18"/>
        <v/>
      </c>
      <c r="I265" s="55">
        <f t="shared" si="19"/>
        <v>1816</v>
      </c>
      <c r="J265" t="s">
        <v>231</v>
      </c>
      <c r="K265" t="s">
        <v>818</v>
      </c>
      <c r="L265" s="52" t="str">
        <f t="shared" si="16"/>
        <v>Nurse</v>
      </c>
      <c r="M265" s="52">
        <f t="shared" si="17"/>
        <v>259</v>
      </c>
      <c r="N265" s="2" t="s">
        <v>96</v>
      </c>
      <c r="O265" s="2">
        <v>44</v>
      </c>
      <c r="P265" s="52" t="s">
        <v>1651</v>
      </c>
    </row>
    <row r="266" spans="1:16" x14ac:dyDescent="0.2">
      <c r="A266" s="52">
        <v>265</v>
      </c>
      <c r="B266" t="s">
        <v>463</v>
      </c>
      <c r="C266" t="s">
        <v>44</v>
      </c>
      <c r="D266" t="s">
        <v>422</v>
      </c>
      <c r="E266" t="s">
        <v>761</v>
      </c>
      <c r="F266">
        <v>27</v>
      </c>
      <c r="H266" s="55">
        <f t="shared" si="18"/>
        <v>1824</v>
      </c>
      <c r="I266" s="55" t="str">
        <f t="shared" si="19"/>
        <v/>
      </c>
      <c r="J266" t="s">
        <v>822</v>
      </c>
      <c r="K266" t="s">
        <v>1283</v>
      </c>
      <c r="L266" s="52" t="str">
        <f t="shared" si="16"/>
        <v>Servant</v>
      </c>
      <c r="M266" s="52">
        <f t="shared" si="17"/>
        <v>259</v>
      </c>
      <c r="N266" s="2" t="s">
        <v>96</v>
      </c>
      <c r="O266" s="2">
        <v>44</v>
      </c>
      <c r="P266" s="52" t="s">
        <v>1651</v>
      </c>
    </row>
    <row r="267" spans="1:16" x14ac:dyDescent="0.2">
      <c r="A267" s="52">
        <v>266</v>
      </c>
      <c r="B267" t="s">
        <v>165</v>
      </c>
      <c r="C267" t="s">
        <v>276</v>
      </c>
      <c r="D267" t="s">
        <v>422</v>
      </c>
      <c r="E267" t="s">
        <v>761</v>
      </c>
      <c r="F267">
        <v>22</v>
      </c>
      <c r="H267" s="55">
        <f t="shared" si="18"/>
        <v>1829</v>
      </c>
      <c r="I267" s="55" t="str">
        <f t="shared" si="19"/>
        <v/>
      </c>
      <c r="J267" t="s">
        <v>822</v>
      </c>
      <c r="K267" t="s">
        <v>819</v>
      </c>
      <c r="L267" s="52" t="str">
        <f t="shared" si="16"/>
        <v>Servant</v>
      </c>
      <c r="M267" s="52">
        <f t="shared" si="17"/>
        <v>259</v>
      </c>
      <c r="N267" s="2" t="s">
        <v>96</v>
      </c>
      <c r="O267" s="2">
        <v>44</v>
      </c>
      <c r="P267" s="52" t="s">
        <v>1651</v>
      </c>
    </row>
    <row r="268" spans="1:16" x14ac:dyDescent="0.2">
      <c r="A268" s="52">
        <v>267</v>
      </c>
      <c r="B268" t="s">
        <v>651</v>
      </c>
      <c r="C268" t="s">
        <v>44</v>
      </c>
      <c r="D268" t="s">
        <v>422</v>
      </c>
      <c r="E268" t="s">
        <v>761</v>
      </c>
      <c r="F268">
        <v>19</v>
      </c>
      <c r="H268" s="55">
        <f t="shared" si="18"/>
        <v>1832</v>
      </c>
      <c r="I268" s="55" t="str">
        <f t="shared" si="19"/>
        <v/>
      </c>
      <c r="J268" t="s">
        <v>822</v>
      </c>
      <c r="K268" s="9" t="s">
        <v>603</v>
      </c>
      <c r="L268" s="52" t="str">
        <f t="shared" si="16"/>
        <v>Servant</v>
      </c>
      <c r="M268" s="52">
        <f t="shared" si="17"/>
        <v>259</v>
      </c>
      <c r="N268" s="2" t="s">
        <v>96</v>
      </c>
      <c r="O268" s="2">
        <v>44</v>
      </c>
      <c r="P268" s="52" t="s">
        <v>1651</v>
      </c>
    </row>
    <row r="269" spans="1:16" x14ac:dyDescent="0.2">
      <c r="A269" s="52">
        <v>268</v>
      </c>
      <c r="B269" t="s">
        <v>817</v>
      </c>
      <c r="C269" t="s">
        <v>101</v>
      </c>
      <c r="D269" t="s">
        <v>422</v>
      </c>
      <c r="E269" t="s">
        <v>761</v>
      </c>
      <c r="F269">
        <v>15</v>
      </c>
      <c r="H269" s="55">
        <f t="shared" si="18"/>
        <v>1836</v>
      </c>
      <c r="I269" s="55" t="str">
        <f t="shared" si="19"/>
        <v/>
      </c>
      <c r="J269" t="s">
        <v>822</v>
      </c>
      <c r="K269" t="s">
        <v>733</v>
      </c>
      <c r="L269" s="52" t="str">
        <f t="shared" si="16"/>
        <v>Servant</v>
      </c>
      <c r="M269" s="52">
        <f t="shared" si="17"/>
        <v>259</v>
      </c>
      <c r="N269" s="2" t="s">
        <v>96</v>
      </c>
      <c r="O269" s="2">
        <v>44</v>
      </c>
      <c r="P269" s="52" t="s">
        <v>1651</v>
      </c>
    </row>
    <row r="270" spans="1:16" x14ac:dyDescent="0.2">
      <c r="A270" s="52">
        <v>269</v>
      </c>
      <c r="B270" t="s">
        <v>699</v>
      </c>
      <c r="C270" t="s">
        <v>46</v>
      </c>
      <c r="D270" t="s">
        <v>422</v>
      </c>
      <c r="E270" t="s">
        <v>761</v>
      </c>
      <c r="G270">
        <v>20</v>
      </c>
      <c r="H270" s="55" t="str">
        <f t="shared" si="18"/>
        <v/>
      </c>
      <c r="I270" s="55">
        <f t="shared" si="19"/>
        <v>1831</v>
      </c>
      <c r="J270" t="s">
        <v>713</v>
      </c>
      <c r="K270" t="s">
        <v>1285</v>
      </c>
      <c r="L270" s="52" t="str">
        <f t="shared" si="16"/>
        <v>Servant</v>
      </c>
      <c r="M270" s="52">
        <f t="shared" si="17"/>
        <v>259</v>
      </c>
      <c r="N270" s="2" t="s">
        <v>96</v>
      </c>
      <c r="O270" s="2">
        <v>44</v>
      </c>
      <c r="P270" s="52" t="s">
        <v>1651</v>
      </c>
    </row>
    <row r="271" spans="1:16" x14ac:dyDescent="0.2">
      <c r="A271" s="52">
        <v>270</v>
      </c>
      <c r="B271" t="s">
        <v>205</v>
      </c>
      <c r="C271" t="s">
        <v>447</v>
      </c>
      <c r="D271" t="s">
        <v>422</v>
      </c>
      <c r="E271" t="s">
        <v>761</v>
      </c>
      <c r="G271">
        <v>19</v>
      </c>
      <c r="H271" s="55" t="str">
        <f t="shared" si="18"/>
        <v/>
      </c>
      <c r="I271" s="55">
        <f t="shared" si="19"/>
        <v>1832</v>
      </c>
      <c r="J271" t="s">
        <v>713</v>
      </c>
      <c r="K271" t="s">
        <v>733</v>
      </c>
      <c r="L271" s="52" t="str">
        <f t="shared" si="16"/>
        <v>Servant</v>
      </c>
      <c r="M271" s="52">
        <f t="shared" si="17"/>
        <v>259</v>
      </c>
      <c r="N271" s="2" t="s">
        <v>96</v>
      </c>
      <c r="O271" s="2">
        <v>44</v>
      </c>
      <c r="P271" s="52" t="s">
        <v>1651</v>
      </c>
    </row>
    <row r="272" spans="1:16" x14ac:dyDescent="0.2">
      <c r="A272" s="52">
        <v>271</v>
      </c>
      <c r="B272" t="s">
        <v>56</v>
      </c>
      <c r="C272" t="s">
        <v>71</v>
      </c>
      <c r="D272" t="s">
        <v>90</v>
      </c>
      <c r="E272" t="s">
        <v>5</v>
      </c>
      <c r="F272">
        <v>52</v>
      </c>
      <c r="H272" s="55">
        <f t="shared" si="18"/>
        <v>1799</v>
      </c>
      <c r="I272" s="55" t="str">
        <f t="shared" si="19"/>
        <v/>
      </c>
      <c r="J272" t="s">
        <v>234</v>
      </c>
      <c r="K272" t="s">
        <v>551</v>
      </c>
      <c r="L272" s="52" t="str">
        <f t="shared" si="16"/>
        <v>Labourer</v>
      </c>
      <c r="M272" s="52">
        <f t="shared" si="17"/>
        <v>259</v>
      </c>
      <c r="N272" s="2" t="s">
        <v>96</v>
      </c>
      <c r="O272" s="2">
        <v>44</v>
      </c>
      <c r="P272" s="52" t="s">
        <v>1651</v>
      </c>
    </row>
    <row r="273" spans="1:16" x14ac:dyDescent="0.2">
      <c r="A273" s="52">
        <v>272</v>
      </c>
      <c r="B273" t="s">
        <v>66</v>
      </c>
      <c r="C273" t="s">
        <v>55</v>
      </c>
      <c r="D273" t="s">
        <v>9</v>
      </c>
      <c r="E273" t="s">
        <v>5</v>
      </c>
      <c r="F273">
        <v>59</v>
      </c>
      <c r="H273" s="55">
        <f t="shared" si="18"/>
        <v>1792</v>
      </c>
      <c r="I273" s="55" t="str">
        <f t="shared" si="19"/>
        <v/>
      </c>
      <c r="J273" t="s">
        <v>1932</v>
      </c>
      <c r="K273" t="s">
        <v>895</v>
      </c>
      <c r="L273" s="52" t="str">
        <f t="shared" si="16"/>
        <v>Head</v>
      </c>
      <c r="M273" s="52">
        <f t="shared" si="17"/>
        <v>272</v>
      </c>
      <c r="N273" t="s">
        <v>1301</v>
      </c>
      <c r="O273" s="2">
        <v>45</v>
      </c>
      <c r="P273" s="52" t="s">
        <v>1651</v>
      </c>
    </row>
    <row r="274" spans="1:16" x14ac:dyDescent="0.2">
      <c r="A274" s="52">
        <v>273</v>
      </c>
      <c r="B274" t="s">
        <v>66</v>
      </c>
      <c r="C274" t="s">
        <v>57</v>
      </c>
      <c r="D274" t="s">
        <v>397</v>
      </c>
      <c r="E274" t="s">
        <v>5</v>
      </c>
      <c r="G274">
        <v>62</v>
      </c>
      <c r="H274" s="55" t="str">
        <f t="shared" si="18"/>
        <v/>
      </c>
      <c r="I274" s="55">
        <f t="shared" si="19"/>
        <v>1789</v>
      </c>
      <c r="J274" t="s">
        <v>1931</v>
      </c>
      <c r="K274" t="s">
        <v>551</v>
      </c>
      <c r="L274" s="52" t="str">
        <f t="shared" si="16"/>
        <v>Wife</v>
      </c>
      <c r="M274" s="52">
        <f t="shared" si="17"/>
        <v>272</v>
      </c>
      <c r="N274" t="s">
        <v>1301</v>
      </c>
      <c r="O274" s="2">
        <v>45</v>
      </c>
      <c r="P274" s="52" t="s">
        <v>1651</v>
      </c>
    </row>
    <row r="275" spans="1:16" x14ac:dyDescent="0.2">
      <c r="A275" s="52">
        <v>274</v>
      </c>
      <c r="B275" s="9" t="s">
        <v>51</v>
      </c>
      <c r="C275" t="s">
        <v>52</v>
      </c>
      <c r="D275" t="s">
        <v>705</v>
      </c>
      <c r="E275" t="s">
        <v>502</v>
      </c>
      <c r="F275">
        <v>83</v>
      </c>
      <c r="H275" s="55">
        <f t="shared" si="18"/>
        <v>1768</v>
      </c>
      <c r="I275" s="55" t="str">
        <f t="shared" si="19"/>
        <v/>
      </c>
      <c r="J275" t="s">
        <v>1932</v>
      </c>
      <c r="K275" t="s">
        <v>820</v>
      </c>
      <c r="L275" s="52" t="str">
        <f t="shared" si="16"/>
        <v>Lodger</v>
      </c>
      <c r="M275" s="52">
        <f t="shared" si="17"/>
        <v>272</v>
      </c>
      <c r="N275" t="s">
        <v>1301</v>
      </c>
      <c r="O275" s="2">
        <v>45</v>
      </c>
      <c r="P275" s="52" t="s">
        <v>1651</v>
      </c>
    </row>
    <row r="276" spans="1:16" x14ac:dyDescent="0.2">
      <c r="A276" s="52">
        <v>275</v>
      </c>
      <c r="B276" t="s">
        <v>82</v>
      </c>
      <c r="C276" t="s">
        <v>44</v>
      </c>
      <c r="D276" t="s">
        <v>9</v>
      </c>
      <c r="E276" t="s">
        <v>5</v>
      </c>
      <c r="F276">
        <v>44</v>
      </c>
      <c r="H276" s="55">
        <f t="shared" si="18"/>
        <v>1807</v>
      </c>
      <c r="I276" s="55" t="str">
        <f t="shared" si="19"/>
        <v/>
      </c>
      <c r="J276" t="s">
        <v>18</v>
      </c>
      <c r="K276" t="s">
        <v>833</v>
      </c>
      <c r="L276" s="52" t="str">
        <f t="shared" si="16"/>
        <v>Head</v>
      </c>
      <c r="M276" s="52">
        <f t="shared" si="17"/>
        <v>275</v>
      </c>
      <c r="N276" t="s">
        <v>1301</v>
      </c>
      <c r="O276" s="2">
        <v>46</v>
      </c>
      <c r="P276" s="52" t="s">
        <v>1651</v>
      </c>
    </row>
    <row r="277" spans="1:16" x14ac:dyDescent="0.2">
      <c r="A277" s="52">
        <v>276</v>
      </c>
      <c r="B277" t="s">
        <v>82</v>
      </c>
      <c r="C277" t="s">
        <v>775</v>
      </c>
      <c r="D277" t="s">
        <v>397</v>
      </c>
      <c r="E277" t="s">
        <v>5</v>
      </c>
      <c r="G277">
        <v>43</v>
      </c>
      <c r="H277" s="55" t="str">
        <f t="shared" si="18"/>
        <v/>
      </c>
      <c r="I277" s="55">
        <f t="shared" si="19"/>
        <v>1808</v>
      </c>
      <c r="J277" t="s">
        <v>768</v>
      </c>
      <c r="K277" t="s">
        <v>834</v>
      </c>
      <c r="L277" s="52" t="str">
        <f t="shared" si="16"/>
        <v>Wife</v>
      </c>
      <c r="M277" s="52">
        <f t="shared" si="17"/>
        <v>275</v>
      </c>
      <c r="N277" t="s">
        <v>1301</v>
      </c>
      <c r="O277" s="2">
        <v>46</v>
      </c>
      <c r="P277" s="52" t="s">
        <v>1651</v>
      </c>
    </row>
    <row r="278" spans="1:16" x14ac:dyDescent="0.2">
      <c r="A278" s="52">
        <v>277</v>
      </c>
      <c r="B278" t="s">
        <v>82</v>
      </c>
      <c r="C278" t="s">
        <v>123</v>
      </c>
      <c r="D278" t="s">
        <v>823</v>
      </c>
      <c r="E278" t="s">
        <v>427</v>
      </c>
      <c r="G278">
        <v>79</v>
      </c>
      <c r="H278" s="55" t="str">
        <f t="shared" si="18"/>
        <v/>
      </c>
      <c r="I278" s="55">
        <f t="shared" si="19"/>
        <v>1772</v>
      </c>
      <c r="J278" t="s">
        <v>1357</v>
      </c>
      <c r="K278" t="s">
        <v>833</v>
      </c>
      <c r="L278" s="52" t="str">
        <f t="shared" si="16"/>
        <v>Mother</v>
      </c>
      <c r="M278" s="52">
        <f t="shared" si="17"/>
        <v>275</v>
      </c>
      <c r="N278" t="s">
        <v>1301</v>
      </c>
      <c r="O278" s="2">
        <v>46</v>
      </c>
      <c r="P278" s="52" t="s">
        <v>1651</v>
      </c>
    </row>
    <row r="279" spans="1:16" x14ac:dyDescent="0.2">
      <c r="A279" s="52">
        <v>278</v>
      </c>
      <c r="B279" t="s">
        <v>824</v>
      </c>
      <c r="C279" t="s">
        <v>825</v>
      </c>
      <c r="D279" t="s">
        <v>446</v>
      </c>
      <c r="E279" t="s">
        <v>1309</v>
      </c>
      <c r="F279">
        <v>6</v>
      </c>
      <c r="H279" s="55">
        <f t="shared" si="18"/>
        <v>1845</v>
      </c>
      <c r="I279" s="55" t="str">
        <f t="shared" si="19"/>
        <v/>
      </c>
      <c r="J279" t="s">
        <v>784</v>
      </c>
      <c r="K279" t="s">
        <v>551</v>
      </c>
      <c r="L279" s="52" t="str">
        <f t="shared" si="16"/>
        <v>Nephew</v>
      </c>
      <c r="M279" s="52">
        <f t="shared" si="17"/>
        <v>275</v>
      </c>
      <c r="N279" t="s">
        <v>1301</v>
      </c>
      <c r="O279" s="2">
        <v>46</v>
      </c>
      <c r="P279" s="52" t="s">
        <v>1651</v>
      </c>
    </row>
    <row r="280" spans="1:16" x14ac:dyDescent="0.2">
      <c r="A280" s="52">
        <v>279</v>
      </c>
      <c r="B280" t="s">
        <v>661</v>
      </c>
      <c r="C280" t="s">
        <v>338</v>
      </c>
      <c r="D280" t="s">
        <v>422</v>
      </c>
      <c r="E280" t="s">
        <v>761</v>
      </c>
      <c r="G280">
        <v>20</v>
      </c>
      <c r="H280" s="55" t="str">
        <f t="shared" si="18"/>
        <v/>
      </c>
      <c r="I280" s="55">
        <f t="shared" si="19"/>
        <v>1831</v>
      </c>
      <c r="J280" t="s">
        <v>713</v>
      </c>
      <c r="K280" t="s">
        <v>834</v>
      </c>
      <c r="L280" s="52" t="str">
        <f t="shared" si="16"/>
        <v>Servant</v>
      </c>
      <c r="M280" s="52">
        <f t="shared" si="17"/>
        <v>275</v>
      </c>
      <c r="N280" t="s">
        <v>1301</v>
      </c>
      <c r="O280" s="2">
        <v>46</v>
      </c>
      <c r="P280" s="52" t="s">
        <v>1651</v>
      </c>
    </row>
    <row r="281" spans="1:16" x14ac:dyDescent="0.2">
      <c r="A281" s="52">
        <v>280</v>
      </c>
      <c r="B281" t="s">
        <v>826</v>
      </c>
      <c r="C281" t="s">
        <v>71</v>
      </c>
      <c r="D281" t="s">
        <v>422</v>
      </c>
      <c r="E281" t="s">
        <v>761</v>
      </c>
      <c r="F281">
        <v>46</v>
      </c>
      <c r="H281" s="55">
        <f t="shared" si="18"/>
        <v>1805</v>
      </c>
      <c r="I281" s="55" t="str">
        <f t="shared" si="19"/>
        <v/>
      </c>
      <c r="J281" t="s">
        <v>185</v>
      </c>
      <c r="K281" t="s">
        <v>1362</v>
      </c>
      <c r="L281" s="52" t="str">
        <f t="shared" si="16"/>
        <v>Servant</v>
      </c>
      <c r="M281" s="52">
        <f t="shared" si="17"/>
        <v>275</v>
      </c>
      <c r="N281" t="s">
        <v>1301</v>
      </c>
      <c r="O281" s="2">
        <v>46</v>
      </c>
      <c r="P281" s="52" t="s">
        <v>1651</v>
      </c>
    </row>
    <row r="282" spans="1:16" x14ac:dyDescent="0.2">
      <c r="A282" s="52">
        <v>281</v>
      </c>
      <c r="B282" t="s">
        <v>827</v>
      </c>
      <c r="C282" t="s">
        <v>98</v>
      </c>
      <c r="D282" t="s">
        <v>422</v>
      </c>
      <c r="E282" t="s">
        <v>761</v>
      </c>
      <c r="F282">
        <v>26</v>
      </c>
      <c r="H282" s="55">
        <f t="shared" si="18"/>
        <v>1825</v>
      </c>
      <c r="I282" s="55" t="str">
        <f t="shared" si="19"/>
        <v/>
      </c>
      <c r="J282" t="s">
        <v>822</v>
      </c>
      <c r="K282" t="s">
        <v>724</v>
      </c>
      <c r="L282" s="52" t="str">
        <f t="shared" si="16"/>
        <v>Servant</v>
      </c>
      <c r="M282" s="52">
        <f t="shared" si="17"/>
        <v>275</v>
      </c>
      <c r="N282" t="s">
        <v>1301</v>
      </c>
      <c r="O282" s="2">
        <v>46</v>
      </c>
      <c r="P282" s="52" t="s">
        <v>1651</v>
      </c>
    </row>
    <row r="283" spans="1:16" x14ac:dyDescent="0.2">
      <c r="A283" s="52">
        <v>282</v>
      </c>
      <c r="B283" t="s">
        <v>445</v>
      </c>
      <c r="C283" t="s">
        <v>98</v>
      </c>
      <c r="D283" t="s">
        <v>422</v>
      </c>
      <c r="E283" t="s">
        <v>761</v>
      </c>
      <c r="F283">
        <v>23</v>
      </c>
      <c r="H283" s="55">
        <f t="shared" si="18"/>
        <v>1828</v>
      </c>
      <c r="I283" s="55" t="str">
        <f t="shared" si="19"/>
        <v/>
      </c>
      <c r="J283" t="s">
        <v>822</v>
      </c>
      <c r="K283" t="s">
        <v>1363</v>
      </c>
      <c r="L283" s="52" t="str">
        <f t="shared" si="16"/>
        <v>Servant</v>
      </c>
      <c r="M283" s="52">
        <f t="shared" si="17"/>
        <v>275</v>
      </c>
      <c r="N283" t="s">
        <v>1301</v>
      </c>
      <c r="O283" s="2">
        <v>46</v>
      </c>
      <c r="P283" s="52" t="s">
        <v>1651</v>
      </c>
    </row>
    <row r="284" spans="1:16" x14ac:dyDescent="0.2">
      <c r="A284" s="52">
        <v>283</v>
      </c>
      <c r="B284" t="s">
        <v>828</v>
      </c>
      <c r="C284" t="s">
        <v>71</v>
      </c>
      <c r="D284" t="s">
        <v>422</v>
      </c>
      <c r="E284" t="s">
        <v>761</v>
      </c>
      <c r="F284">
        <v>16</v>
      </c>
      <c r="H284" s="55">
        <f t="shared" si="18"/>
        <v>1835</v>
      </c>
      <c r="I284" s="55" t="str">
        <f t="shared" si="19"/>
        <v/>
      </c>
      <c r="J284" t="s">
        <v>822</v>
      </c>
      <c r="K284" t="s">
        <v>732</v>
      </c>
      <c r="L284" s="52" t="str">
        <f t="shared" ref="L284:L341" si="20">IF(ISBLANK(D284),"",D284)</f>
        <v>Servant</v>
      </c>
      <c r="M284" s="52">
        <f t="shared" ref="M284:M341" si="21">IF(L284="Head",A284,M283)</f>
        <v>275</v>
      </c>
      <c r="N284" t="s">
        <v>1301</v>
      </c>
      <c r="O284" s="2">
        <v>46</v>
      </c>
      <c r="P284" s="52" t="s">
        <v>1651</v>
      </c>
    </row>
    <row r="285" spans="1:16" x14ac:dyDescent="0.2">
      <c r="A285" s="52">
        <v>284</v>
      </c>
      <c r="B285" t="s">
        <v>829</v>
      </c>
      <c r="C285" t="s">
        <v>60</v>
      </c>
      <c r="D285" t="s">
        <v>422</v>
      </c>
      <c r="E285" t="s">
        <v>761</v>
      </c>
      <c r="F285">
        <v>16</v>
      </c>
      <c r="H285" s="55">
        <f t="shared" si="18"/>
        <v>1835</v>
      </c>
      <c r="I285" s="55" t="str">
        <f t="shared" si="19"/>
        <v/>
      </c>
      <c r="J285" t="s">
        <v>822</v>
      </c>
      <c r="K285" s="9" t="s">
        <v>1358</v>
      </c>
      <c r="L285" s="52" t="str">
        <f t="shared" si="20"/>
        <v>Servant</v>
      </c>
      <c r="M285" s="52">
        <f t="shared" si="21"/>
        <v>275</v>
      </c>
      <c r="N285" t="s">
        <v>1301</v>
      </c>
      <c r="O285" s="2">
        <v>46</v>
      </c>
      <c r="P285" s="52" t="s">
        <v>1651</v>
      </c>
    </row>
    <row r="286" spans="1:16" x14ac:dyDescent="0.2">
      <c r="A286" s="52">
        <v>285</v>
      </c>
      <c r="B286" t="s">
        <v>53</v>
      </c>
      <c r="C286" t="s">
        <v>477</v>
      </c>
      <c r="D286" t="s">
        <v>9</v>
      </c>
      <c r="E286" t="s">
        <v>502</v>
      </c>
      <c r="F286">
        <v>63</v>
      </c>
      <c r="H286" s="55">
        <f t="shared" si="18"/>
        <v>1788</v>
      </c>
      <c r="I286" s="55" t="str">
        <f t="shared" si="19"/>
        <v/>
      </c>
      <c r="J286" t="s">
        <v>15</v>
      </c>
      <c r="K286" t="s">
        <v>1115</v>
      </c>
      <c r="L286" s="52" t="str">
        <f t="shared" si="20"/>
        <v>Head</v>
      </c>
      <c r="M286" s="52">
        <f t="shared" si="21"/>
        <v>285</v>
      </c>
      <c r="N286" t="s">
        <v>1301</v>
      </c>
      <c r="O286" s="2">
        <v>47</v>
      </c>
      <c r="P286" s="52" t="s">
        <v>1651</v>
      </c>
    </row>
    <row r="287" spans="1:16" x14ac:dyDescent="0.2">
      <c r="A287" s="52">
        <v>286</v>
      </c>
      <c r="B287" t="s">
        <v>216</v>
      </c>
      <c r="C287" t="s">
        <v>44</v>
      </c>
      <c r="D287" t="s">
        <v>409</v>
      </c>
      <c r="E287" t="s">
        <v>5</v>
      </c>
      <c r="F287">
        <v>33</v>
      </c>
      <c r="H287" s="55">
        <f t="shared" si="18"/>
        <v>1818</v>
      </c>
      <c r="I287" s="55" t="str">
        <f t="shared" si="19"/>
        <v/>
      </c>
      <c r="J287" t="s">
        <v>1359</v>
      </c>
      <c r="K287" t="s">
        <v>756</v>
      </c>
      <c r="L287" s="52" t="str">
        <f t="shared" si="20"/>
        <v>Son</v>
      </c>
      <c r="M287" s="52">
        <f t="shared" si="21"/>
        <v>285</v>
      </c>
      <c r="N287" t="s">
        <v>1301</v>
      </c>
      <c r="O287" s="2">
        <v>47</v>
      </c>
      <c r="P287" s="52" t="s">
        <v>1651</v>
      </c>
    </row>
    <row r="288" spans="1:16" x14ac:dyDescent="0.2">
      <c r="A288" s="52">
        <v>287</v>
      </c>
      <c r="B288" t="s">
        <v>216</v>
      </c>
      <c r="C288" t="s">
        <v>200</v>
      </c>
      <c r="D288" t="s">
        <v>397</v>
      </c>
      <c r="E288" t="s">
        <v>5</v>
      </c>
      <c r="G288">
        <v>27</v>
      </c>
      <c r="H288" s="55" t="str">
        <f t="shared" si="18"/>
        <v/>
      </c>
      <c r="I288" s="55">
        <f t="shared" si="19"/>
        <v>1824</v>
      </c>
      <c r="J288" t="s">
        <v>1928</v>
      </c>
      <c r="K288" t="s">
        <v>1115</v>
      </c>
      <c r="L288" s="52" t="str">
        <f t="shared" si="20"/>
        <v>Wife</v>
      </c>
      <c r="M288" s="52">
        <f t="shared" si="21"/>
        <v>285</v>
      </c>
      <c r="N288" t="s">
        <v>1301</v>
      </c>
      <c r="O288" s="2">
        <v>47</v>
      </c>
      <c r="P288" s="52" t="s">
        <v>1651</v>
      </c>
    </row>
    <row r="289" spans="1:16" x14ac:dyDescent="0.2">
      <c r="A289" s="52">
        <v>288</v>
      </c>
      <c r="B289" t="s">
        <v>216</v>
      </c>
      <c r="C289" t="s">
        <v>338</v>
      </c>
      <c r="D289" t="s">
        <v>400</v>
      </c>
      <c r="E289" t="s">
        <v>1309</v>
      </c>
      <c r="G289">
        <v>6</v>
      </c>
      <c r="H289" s="55" t="str">
        <f t="shared" si="18"/>
        <v/>
      </c>
      <c r="I289" s="55">
        <f t="shared" si="19"/>
        <v>1845</v>
      </c>
      <c r="J289" t="s">
        <v>2837</v>
      </c>
      <c r="K289" t="s">
        <v>1115</v>
      </c>
      <c r="L289" s="52" t="str">
        <f t="shared" si="20"/>
        <v>Daughter</v>
      </c>
      <c r="M289" s="52">
        <f t="shared" si="21"/>
        <v>285</v>
      </c>
      <c r="N289" t="s">
        <v>1301</v>
      </c>
      <c r="O289" s="2">
        <v>47</v>
      </c>
      <c r="P289" s="52" t="s">
        <v>1651</v>
      </c>
    </row>
    <row r="290" spans="1:16" x14ac:dyDescent="0.2">
      <c r="A290" s="52">
        <v>289</v>
      </c>
      <c r="B290" t="s">
        <v>216</v>
      </c>
      <c r="C290" t="s">
        <v>46</v>
      </c>
      <c r="D290" t="s">
        <v>400</v>
      </c>
      <c r="E290" t="s">
        <v>1309</v>
      </c>
      <c r="G290">
        <v>4</v>
      </c>
      <c r="H290" s="55" t="str">
        <f t="shared" si="18"/>
        <v/>
      </c>
      <c r="I290" s="55">
        <f t="shared" si="19"/>
        <v>1847</v>
      </c>
      <c r="J290" t="s">
        <v>2837</v>
      </c>
      <c r="K290" t="s">
        <v>1115</v>
      </c>
      <c r="L290" s="52" t="str">
        <f t="shared" si="20"/>
        <v>Daughter</v>
      </c>
      <c r="M290" s="52">
        <f t="shared" si="21"/>
        <v>285</v>
      </c>
      <c r="N290" t="s">
        <v>1301</v>
      </c>
      <c r="O290" s="2">
        <v>47</v>
      </c>
      <c r="P290" s="52" t="s">
        <v>1651</v>
      </c>
    </row>
    <row r="291" spans="1:16" x14ac:dyDescent="0.2">
      <c r="A291" s="52">
        <v>290</v>
      </c>
      <c r="B291" t="s">
        <v>216</v>
      </c>
      <c r="C291" t="s">
        <v>667</v>
      </c>
      <c r="D291" t="s">
        <v>400</v>
      </c>
      <c r="E291" t="s">
        <v>1309</v>
      </c>
      <c r="G291">
        <v>3</v>
      </c>
      <c r="H291" s="55" t="str">
        <f t="shared" si="18"/>
        <v/>
      </c>
      <c r="I291" s="55">
        <f t="shared" si="19"/>
        <v>1848</v>
      </c>
      <c r="J291" t="s">
        <v>2837</v>
      </c>
      <c r="K291" t="s">
        <v>1115</v>
      </c>
      <c r="L291" s="52" t="str">
        <f t="shared" si="20"/>
        <v>Daughter</v>
      </c>
      <c r="M291" s="52">
        <f t="shared" si="21"/>
        <v>285</v>
      </c>
      <c r="N291" t="s">
        <v>1301</v>
      </c>
      <c r="O291" s="2">
        <v>47</v>
      </c>
      <c r="P291" s="52" t="s">
        <v>1651</v>
      </c>
    </row>
    <row r="292" spans="1:16" x14ac:dyDescent="0.2">
      <c r="A292" s="52">
        <v>291</v>
      </c>
      <c r="B292" s="9" t="s">
        <v>76</v>
      </c>
      <c r="C292" t="s">
        <v>1361</v>
      </c>
      <c r="D292" s="9" t="s">
        <v>422</v>
      </c>
      <c r="E292" t="s">
        <v>761</v>
      </c>
      <c r="F292" s="9"/>
      <c r="G292">
        <v>14</v>
      </c>
      <c r="H292" s="55" t="str">
        <f t="shared" si="18"/>
        <v/>
      </c>
      <c r="I292" s="55">
        <f t="shared" si="19"/>
        <v>1837</v>
      </c>
      <c r="J292" t="s">
        <v>713</v>
      </c>
      <c r="K292" t="s">
        <v>1115</v>
      </c>
      <c r="L292" s="52" t="str">
        <f t="shared" si="20"/>
        <v>Servant</v>
      </c>
      <c r="M292" s="52">
        <f t="shared" si="21"/>
        <v>285</v>
      </c>
      <c r="N292" t="s">
        <v>1301</v>
      </c>
      <c r="O292" s="2">
        <v>47</v>
      </c>
      <c r="P292" s="52" t="s">
        <v>1360</v>
      </c>
    </row>
    <row r="293" spans="1:16" x14ac:dyDescent="0.2">
      <c r="A293" s="52">
        <v>292</v>
      </c>
      <c r="B293" t="s">
        <v>49</v>
      </c>
      <c r="C293" t="s">
        <v>57</v>
      </c>
      <c r="D293" t="s">
        <v>9</v>
      </c>
      <c r="E293" t="s">
        <v>427</v>
      </c>
      <c r="G293">
        <v>71</v>
      </c>
      <c r="H293" s="55" t="str">
        <f t="shared" si="18"/>
        <v/>
      </c>
      <c r="I293" s="55">
        <f t="shared" si="19"/>
        <v>1780</v>
      </c>
      <c r="J293" t="s">
        <v>836</v>
      </c>
      <c r="K293" t="s">
        <v>1115</v>
      </c>
      <c r="L293" s="52" t="str">
        <f t="shared" si="20"/>
        <v>Head</v>
      </c>
      <c r="M293" s="52">
        <f t="shared" si="21"/>
        <v>292</v>
      </c>
      <c r="N293" t="s">
        <v>1301</v>
      </c>
      <c r="O293" s="2">
        <v>48</v>
      </c>
      <c r="P293" s="52" t="s">
        <v>1651</v>
      </c>
    </row>
    <row r="294" spans="1:16" x14ac:dyDescent="0.2">
      <c r="A294" s="52">
        <v>293</v>
      </c>
      <c r="B294" t="s">
        <v>830</v>
      </c>
      <c r="C294" t="s">
        <v>399</v>
      </c>
      <c r="D294" t="s">
        <v>400</v>
      </c>
      <c r="E294" t="s">
        <v>5</v>
      </c>
      <c r="G294">
        <v>28</v>
      </c>
      <c r="H294" s="55" t="str">
        <f t="shared" si="18"/>
        <v/>
      </c>
      <c r="I294" s="55">
        <f t="shared" si="19"/>
        <v>1823</v>
      </c>
      <c r="J294" t="s">
        <v>2838</v>
      </c>
      <c r="K294" t="s">
        <v>1115</v>
      </c>
      <c r="L294" s="52" t="str">
        <f t="shared" si="20"/>
        <v>Daughter</v>
      </c>
      <c r="M294" s="52">
        <f t="shared" si="21"/>
        <v>292</v>
      </c>
      <c r="N294" t="s">
        <v>1301</v>
      </c>
      <c r="O294" s="2">
        <v>48</v>
      </c>
      <c r="P294" s="52" t="s">
        <v>1651</v>
      </c>
    </row>
    <row r="295" spans="1:16" x14ac:dyDescent="0.2">
      <c r="A295" s="52">
        <v>294</v>
      </c>
      <c r="B295" t="s">
        <v>830</v>
      </c>
      <c r="C295" t="s">
        <v>50</v>
      </c>
      <c r="D295" t="s">
        <v>516</v>
      </c>
      <c r="E295" t="s">
        <v>1309</v>
      </c>
      <c r="F295">
        <v>1</v>
      </c>
      <c r="H295" s="55">
        <f t="shared" si="18"/>
        <v>1850</v>
      </c>
      <c r="I295" s="55" t="str">
        <f t="shared" si="19"/>
        <v/>
      </c>
      <c r="J295" t="s">
        <v>2839</v>
      </c>
      <c r="K295" t="s">
        <v>1115</v>
      </c>
      <c r="L295" s="52" t="str">
        <f t="shared" si="20"/>
        <v>Grandson</v>
      </c>
      <c r="M295" s="52">
        <f t="shared" si="21"/>
        <v>292</v>
      </c>
      <c r="N295" t="s">
        <v>1301</v>
      </c>
      <c r="O295" s="2">
        <v>48</v>
      </c>
      <c r="P295" s="52" t="s">
        <v>1651</v>
      </c>
    </row>
    <row r="296" spans="1:16" x14ac:dyDescent="0.2">
      <c r="A296" s="52">
        <v>295</v>
      </c>
      <c r="B296" t="s">
        <v>108</v>
      </c>
      <c r="C296" t="s">
        <v>77</v>
      </c>
      <c r="D296" t="s">
        <v>9</v>
      </c>
      <c r="E296" t="s">
        <v>5</v>
      </c>
      <c r="F296">
        <v>27</v>
      </c>
      <c r="H296" s="55">
        <f t="shared" si="18"/>
        <v>1824</v>
      </c>
      <c r="I296" s="55" t="str">
        <f t="shared" si="19"/>
        <v/>
      </c>
      <c r="J296" t="s">
        <v>12</v>
      </c>
      <c r="K296" t="s">
        <v>751</v>
      </c>
      <c r="L296" s="52" t="str">
        <f t="shared" si="20"/>
        <v>Head</v>
      </c>
      <c r="M296" s="52">
        <f t="shared" si="21"/>
        <v>295</v>
      </c>
      <c r="N296" t="s">
        <v>1301</v>
      </c>
      <c r="O296" s="2">
        <v>49</v>
      </c>
      <c r="P296" s="52" t="s">
        <v>1651</v>
      </c>
    </row>
    <row r="297" spans="1:16" x14ac:dyDescent="0.2">
      <c r="A297" s="52">
        <v>296</v>
      </c>
      <c r="B297" t="s">
        <v>108</v>
      </c>
      <c r="C297" t="s">
        <v>345</v>
      </c>
      <c r="D297" t="s">
        <v>397</v>
      </c>
      <c r="E297" t="s">
        <v>5</v>
      </c>
      <c r="G297">
        <v>26</v>
      </c>
      <c r="H297" s="55" t="str">
        <f t="shared" si="18"/>
        <v/>
      </c>
      <c r="I297" s="55">
        <f t="shared" si="19"/>
        <v>1825</v>
      </c>
      <c r="J297" t="s">
        <v>837</v>
      </c>
      <c r="K297" t="s">
        <v>1085</v>
      </c>
      <c r="L297" s="52" t="str">
        <f t="shared" si="20"/>
        <v>Wife</v>
      </c>
      <c r="M297" s="52">
        <f t="shared" si="21"/>
        <v>295</v>
      </c>
      <c r="N297" t="s">
        <v>1301</v>
      </c>
      <c r="O297" s="2">
        <v>49</v>
      </c>
      <c r="P297" s="52" t="s">
        <v>1651</v>
      </c>
    </row>
    <row r="298" spans="1:16" x14ac:dyDescent="0.2">
      <c r="A298" s="52">
        <v>297</v>
      </c>
      <c r="B298" t="s">
        <v>108</v>
      </c>
      <c r="C298" t="s">
        <v>391</v>
      </c>
      <c r="D298" t="s">
        <v>400</v>
      </c>
      <c r="E298" t="s">
        <v>1309</v>
      </c>
      <c r="G298">
        <v>4</v>
      </c>
      <c r="H298" s="55" t="str">
        <f t="shared" si="18"/>
        <v/>
      </c>
      <c r="I298" s="55">
        <f t="shared" si="19"/>
        <v>1847</v>
      </c>
      <c r="J298" t="s">
        <v>2840</v>
      </c>
      <c r="K298" t="s">
        <v>1115</v>
      </c>
      <c r="L298" s="52" t="str">
        <f t="shared" si="20"/>
        <v>Daughter</v>
      </c>
      <c r="M298" s="52">
        <f t="shared" si="21"/>
        <v>295</v>
      </c>
      <c r="N298" t="s">
        <v>1301</v>
      </c>
      <c r="O298" s="2">
        <v>49</v>
      </c>
      <c r="P298" s="52" t="s">
        <v>1651</v>
      </c>
    </row>
    <row r="299" spans="1:16" x14ac:dyDescent="0.2">
      <c r="A299" s="52">
        <v>298</v>
      </c>
      <c r="B299" t="s">
        <v>108</v>
      </c>
      <c r="C299" t="s">
        <v>831</v>
      </c>
      <c r="D299" t="s">
        <v>400</v>
      </c>
      <c r="E299" t="s">
        <v>1309</v>
      </c>
      <c r="G299">
        <v>3</v>
      </c>
      <c r="H299" s="55" t="str">
        <f t="shared" si="18"/>
        <v/>
      </c>
      <c r="I299" s="55">
        <f t="shared" si="19"/>
        <v>1848</v>
      </c>
      <c r="J299" t="s">
        <v>2840</v>
      </c>
      <c r="K299" t="s">
        <v>1115</v>
      </c>
      <c r="L299" s="52" t="str">
        <f t="shared" si="20"/>
        <v>Daughter</v>
      </c>
      <c r="M299" s="52">
        <f t="shared" si="21"/>
        <v>295</v>
      </c>
      <c r="N299" t="s">
        <v>1301</v>
      </c>
      <c r="O299" s="2">
        <v>49</v>
      </c>
      <c r="P299" s="52" t="s">
        <v>1651</v>
      </c>
    </row>
    <row r="300" spans="1:16" x14ac:dyDescent="0.2">
      <c r="A300" s="52">
        <v>299</v>
      </c>
      <c r="B300" t="s">
        <v>108</v>
      </c>
      <c r="C300" t="s">
        <v>60</v>
      </c>
      <c r="D300" t="s">
        <v>409</v>
      </c>
      <c r="E300" t="s">
        <v>1309</v>
      </c>
      <c r="F300">
        <v>1</v>
      </c>
      <c r="H300" s="55">
        <f t="shared" si="18"/>
        <v>1850</v>
      </c>
      <c r="I300" s="55" t="str">
        <f t="shared" si="19"/>
        <v/>
      </c>
      <c r="J300" t="s">
        <v>1827</v>
      </c>
      <c r="K300" t="s">
        <v>1115</v>
      </c>
      <c r="L300" s="52" t="str">
        <f t="shared" si="20"/>
        <v>Son</v>
      </c>
      <c r="M300" s="52">
        <f t="shared" si="21"/>
        <v>295</v>
      </c>
      <c r="N300" t="s">
        <v>1301</v>
      </c>
      <c r="O300" s="2">
        <v>49</v>
      </c>
      <c r="P300" s="52" t="s">
        <v>1651</v>
      </c>
    </row>
    <row r="301" spans="1:16" x14ac:dyDescent="0.2">
      <c r="A301" s="52">
        <v>300</v>
      </c>
      <c r="B301" t="s">
        <v>108</v>
      </c>
      <c r="C301" t="s">
        <v>44</v>
      </c>
      <c r="D301" t="s">
        <v>409</v>
      </c>
      <c r="E301" t="s">
        <v>1309</v>
      </c>
      <c r="F301">
        <f>4/12</f>
        <v>0.33333333333333331</v>
      </c>
      <c r="H301" s="55">
        <f t="shared" si="18"/>
        <v>1850</v>
      </c>
      <c r="I301" s="55" t="str">
        <f t="shared" si="19"/>
        <v/>
      </c>
      <c r="J301" t="s">
        <v>1827</v>
      </c>
      <c r="K301" t="s">
        <v>1115</v>
      </c>
      <c r="L301" s="52" t="str">
        <f t="shared" si="20"/>
        <v>Son</v>
      </c>
      <c r="M301" s="52">
        <f t="shared" si="21"/>
        <v>295</v>
      </c>
      <c r="N301" t="s">
        <v>1301</v>
      </c>
      <c r="O301" s="2">
        <v>49</v>
      </c>
      <c r="P301" s="52" t="s">
        <v>1651</v>
      </c>
    </row>
    <row r="302" spans="1:16" x14ac:dyDescent="0.2">
      <c r="A302" s="52">
        <v>301</v>
      </c>
      <c r="B302" t="s">
        <v>45</v>
      </c>
      <c r="C302" t="s">
        <v>60</v>
      </c>
      <c r="D302" t="s">
        <v>705</v>
      </c>
      <c r="E302" t="s">
        <v>761</v>
      </c>
      <c r="F302">
        <v>22</v>
      </c>
      <c r="H302" s="55">
        <f t="shared" si="18"/>
        <v>1829</v>
      </c>
      <c r="I302" s="55" t="str">
        <f t="shared" si="19"/>
        <v/>
      </c>
      <c r="J302" t="s">
        <v>12</v>
      </c>
      <c r="K302" t="s">
        <v>1115</v>
      </c>
      <c r="L302" s="52" t="str">
        <f t="shared" si="20"/>
        <v>Lodger</v>
      </c>
      <c r="M302" s="52">
        <f t="shared" si="21"/>
        <v>295</v>
      </c>
      <c r="N302" t="s">
        <v>1301</v>
      </c>
      <c r="O302" s="2">
        <v>49</v>
      </c>
      <c r="P302" s="52" t="s">
        <v>1651</v>
      </c>
    </row>
    <row r="303" spans="1:16" x14ac:dyDescent="0.2">
      <c r="A303" s="52">
        <v>302</v>
      </c>
      <c r="B303" t="s">
        <v>120</v>
      </c>
      <c r="C303" t="s">
        <v>50</v>
      </c>
      <c r="D303" t="s">
        <v>9</v>
      </c>
      <c r="E303" t="s">
        <v>5</v>
      </c>
      <c r="F303">
        <v>66</v>
      </c>
      <c r="H303" s="55">
        <f t="shared" si="18"/>
        <v>1785</v>
      </c>
      <c r="I303" s="55" t="str">
        <f t="shared" si="19"/>
        <v/>
      </c>
      <c r="J303" t="s">
        <v>12</v>
      </c>
      <c r="K303" t="s">
        <v>733</v>
      </c>
      <c r="L303" s="52" t="str">
        <f t="shared" si="20"/>
        <v>Head</v>
      </c>
      <c r="M303" s="52">
        <f t="shared" si="21"/>
        <v>302</v>
      </c>
      <c r="N303" t="s">
        <v>1301</v>
      </c>
      <c r="O303" s="2">
        <v>50</v>
      </c>
      <c r="P303" s="52" t="s">
        <v>1651</v>
      </c>
    </row>
    <row r="304" spans="1:16" x14ac:dyDescent="0.2">
      <c r="A304" s="52">
        <v>303</v>
      </c>
      <c r="B304" t="s">
        <v>120</v>
      </c>
      <c r="C304" t="s">
        <v>57</v>
      </c>
      <c r="D304" t="s">
        <v>397</v>
      </c>
      <c r="E304" t="s">
        <v>5</v>
      </c>
      <c r="G304">
        <v>32</v>
      </c>
      <c r="H304" s="55" t="str">
        <f t="shared" si="18"/>
        <v/>
      </c>
      <c r="I304" s="55">
        <f t="shared" si="19"/>
        <v>1819</v>
      </c>
      <c r="J304" t="s">
        <v>837</v>
      </c>
      <c r="K304" t="s">
        <v>551</v>
      </c>
      <c r="L304" s="52" t="str">
        <f t="shared" si="20"/>
        <v>Wife</v>
      </c>
      <c r="M304" s="52">
        <f t="shared" si="21"/>
        <v>302</v>
      </c>
      <c r="N304" t="s">
        <v>1301</v>
      </c>
      <c r="O304" s="2">
        <v>50</v>
      </c>
      <c r="P304" s="52" t="s">
        <v>1651</v>
      </c>
    </row>
    <row r="305" spans="1:16" x14ac:dyDescent="0.2">
      <c r="A305" s="52">
        <v>304</v>
      </c>
      <c r="B305" t="s">
        <v>120</v>
      </c>
      <c r="C305" t="s">
        <v>148</v>
      </c>
      <c r="D305" t="s">
        <v>409</v>
      </c>
      <c r="E305" t="s">
        <v>1309</v>
      </c>
      <c r="F305">
        <v>12</v>
      </c>
      <c r="H305" s="55">
        <f t="shared" si="18"/>
        <v>1839</v>
      </c>
      <c r="I305" s="55" t="str">
        <f t="shared" si="19"/>
        <v/>
      </c>
      <c r="J305" t="s">
        <v>1827</v>
      </c>
      <c r="K305" t="s">
        <v>551</v>
      </c>
      <c r="L305" s="52" t="str">
        <f t="shared" si="20"/>
        <v>Son</v>
      </c>
      <c r="M305" s="52">
        <f t="shared" si="21"/>
        <v>302</v>
      </c>
      <c r="N305" t="s">
        <v>1301</v>
      </c>
      <c r="O305" s="2">
        <v>50</v>
      </c>
      <c r="P305" s="52" t="s">
        <v>1651</v>
      </c>
    </row>
    <row r="306" spans="1:16" x14ac:dyDescent="0.2">
      <c r="A306" s="52">
        <v>305</v>
      </c>
      <c r="B306" t="s">
        <v>120</v>
      </c>
      <c r="C306" t="s">
        <v>98</v>
      </c>
      <c r="D306" t="s">
        <v>409</v>
      </c>
      <c r="E306" t="s">
        <v>1309</v>
      </c>
      <c r="F306">
        <v>10</v>
      </c>
      <c r="H306" s="55">
        <f t="shared" si="18"/>
        <v>1841</v>
      </c>
      <c r="I306" s="55" t="str">
        <f t="shared" si="19"/>
        <v/>
      </c>
      <c r="J306" t="s">
        <v>1827</v>
      </c>
      <c r="K306" t="s">
        <v>551</v>
      </c>
      <c r="L306" s="52" t="str">
        <f t="shared" si="20"/>
        <v>Son</v>
      </c>
      <c r="M306" s="52">
        <f t="shared" si="21"/>
        <v>302</v>
      </c>
      <c r="N306" t="s">
        <v>1301</v>
      </c>
      <c r="O306" s="2">
        <v>50</v>
      </c>
      <c r="P306" s="52" t="s">
        <v>1651</v>
      </c>
    </row>
    <row r="307" spans="1:16" x14ac:dyDescent="0.2">
      <c r="A307" s="52">
        <v>306</v>
      </c>
      <c r="B307" t="s">
        <v>120</v>
      </c>
      <c r="C307" t="s">
        <v>77</v>
      </c>
      <c r="D307" t="s">
        <v>409</v>
      </c>
      <c r="E307" t="s">
        <v>1309</v>
      </c>
      <c r="F307">
        <v>8</v>
      </c>
      <c r="H307" s="55">
        <f t="shared" si="18"/>
        <v>1843</v>
      </c>
      <c r="I307" s="55" t="str">
        <f t="shared" si="19"/>
        <v/>
      </c>
      <c r="J307" t="s">
        <v>1827</v>
      </c>
      <c r="K307" t="s">
        <v>551</v>
      </c>
      <c r="L307" s="52" t="str">
        <f t="shared" si="20"/>
        <v>Son</v>
      </c>
      <c r="M307" s="52">
        <f t="shared" si="21"/>
        <v>302</v>
      </c>
      <c r="N307" t="s">
        <v>1301</v>
      </c>
      <c r="O307" s="2">
        <v>50</v>
      </c>
      <c r="P307" s="52" t="s">
        <v>1651</v>
      </c>
    </row>
    <row r="308" spans="1:16" x14ac:dyDescent="0.2">
      <c r="A308" s="52">
        <v>307</v>
      </c>
      <c r="B308" t="s">
        <v>120</v>
      </c>
      <c r="C308" t="s">
        <v>169</v>
      </c>
      <c r="D308" t="s">
        <v>400</v>
      </c>
      <c r="E308" t="s">
        <v>1309</v>
      </c>
      <c r="G308">
        <v>6</v>
      </c>
      <c r="H308" s="55" t="str">
        <f t="shared" si="18"/>
        <v/>
      </c>
      <c r="I308" s="55">
        <f t="shared" si="19"/>
        <v>1845</v>
      </c>
      <c r="J308" t="s">
        <v>2840</v>
      </c>
      <c r="K308" t="s">
        <v>551</v>
      </c>
      <c r="L308" s="52" t="str">
        <f t="shared" si="20"/>
        <v>Daughter</v>
      </c>
      <c r="M308" s="52">
        <f t="shared" si="21"/>
        <v>302</v>
      </c>
      <c r="N308" t="s">
        <v>1301</v>
      </c>
      <c r="O308" s="2">
        <v>50</v>
      </c>
      <c r="P308" s="52" t="s">
        <v>1651</v>
      </c>
    </row>
    <row r="309" spans="1:16" x14ac:dyDescent="0.2">
      <c r="A309" s="52">
        <v>308</v>
      </c>
      <c r="B309" t="s">
        <v>120</v>
      </c>
      <c r="C309" t="s">
        <v>832</v>
      </c>
      <c r="D309" t="s">
        <v>400</v>
      </c>
      <c r="E309" t="s">
        <v>1309</v>
      </c>
      <c r="G309">
        <v>4</v>
      </c>
      <c r="H309" s="55" t="str">
        <f t="shared" si="18"/>
        <v/>
      </c>
      <c r="I309" s="55">
        <f t="shared" si="19"/>
        <v>1847</v>
      </c>
      <c r="J309" t="s">
        <v>2840</v>
      </c>
      <c r="K309" t="s">
        <v>551</v>
      </c>
      <c r="L309" s="52" t="str">
        <f t="shared" si="20"/>
        <v>Daughter</v>
      </c>
      <c r="M309" s="52">
        <f t="shared" si="21"/>
        <v>302</v>
      </c>
      <c r="N309" t="s">
        <v>1301</v>
      </c>
      <c r="O309" s="2">
        <v>50</v>
      </c>
      <c r="P309" s="52" t="s">
        <v>1651</v>
      </c>
    </row>
    <row r="310" spans="1:16" x14ac:dyDescent="0.2">
      <c r="A310" s="52">
        <v>309</v>
      </c>
      <c r="B310" t="s">
        <v>120</v>
      </c>
      <c r="C310" t="s">
        <v>65</v>
      </c>
      <c r="D310" t="s">
        <v>409</v>
      </c>
      <c r="E310" t="s">
        <v>1309</v>
      </c>
      <c r="F310">
        <v>2</v>
      </c>
      <c r="H310" s="55">
        <f t="shared" si="18"/>
        <v>1849</v>
      </c>
      <c r="I310" s="55" t="str">
        <f t="shared" si="19"/>
        <v/>
      </c>
      <c r="J310" t="s">
        <v>1827</v>
      </c>
      <c r="K310" t="s">
        <v>1115</v>
      </c>
      <c r="L310" s="52" t="str">
        <f t="shared" si="20"/>
        <v>Son</v>
      </c>
      <c r="M310" s="52">
        <f t="shared" si="21"/>
        <v>302</v>
      </c>
      <c r="N310" t="s">
        <v>1301</v>
      </c>
      <c r="O310" s="2">
        <v>50</v>
      </c>
      <c r="P310" s="52" t="s">
        <v>1651</v>
      </c>
    </row>
    <row r="311" spans="1:16" x14ac:dyDescent="0.2">
      <c r="A311" s="52">
        <v>310</v>
      </c>
      <c r="B311" t="s">
        <v>70</v>
      </c>
      <c r="C311" t="s">
        <v>71</v>
      </c>
      <c r="D311" t="s">
        <v>9</v>
      </c>
      <c r="E311" t="s">
        <v>5</v>
      </c>
      <c r="F311">
        <v>60</v>
      </c>
      <c r="H311" s="55">
        <f t="shared" si="18"/>
        <v>1791</v>
      </c>
      <c r="I311" s="55" t="str">
        <f t="shared" si="19"/>
        <v/>
      </c>
      <c r="J311" t="s">
        <v>1359</v>
      </c>
      <c r="K311" t="s">
        <v>523</v>
      </c>
      <c r="L311" s="52" t="str">
        <f t="shared" si="20"/>
        <v>Head</v>
      </c>
      <c r="M311" s="52">
        <f t="shared" si="21"/>
        <v>310</v>
      </c>
      <c r="N311" t="s">
        <v>1301</v>
      </c>
      <c r="O311" s="2">
        <v>51</v>
      </c>
      <c r="P311" s="52" t="s">
        <v>1651</v>
      </c>
    </row>
    <row r="312" spans="1:16" x14ac:dyDescent="0.2">
      <c r="A312" s="52">
        <v>311</v>
      </c>
      <c r="B312" t="s">
        <v>70</v>
      </c>
      <c r="C312" t="s">
        <v>201</v>
      </c>
      <c r="D312" t="s">
        <v>397</v>
      </c>
      <c r="E312" t="s">
        <v>5</v>
      </c>
      <c r="G312">
        <v>49</v>
      </c>
      <c r="H312" s="55" t="str">
        <f t="shared" si="18"/>
        <v/>
      </c>
      <c r="I312" s="55">
        <f t="shared" si="19"/>
        <v>1802</v>
      </c>
      <c r="J312" t="s">
        <v>1928</v>
      </c>
      <c r="K312" t="s">
        <v>1364</v>
      </c>
      <c r="L312" s="52" t="str">
        <f t="shared" si="20"/>
        <v>Wife</v>
      </c>
      <c r="M312" s="52">
        <f t="shared" si="21"/>
        <v>310</v>
      </c>
      <c r="N312" t="s">
        <v>1301</v>
      </c>
      <c r="O312" s="2">
        <v>51</v>
      </c>
      <c r="P312" s="52" t="s">
        <v>1651</v>
      </c>
    </row>
    <row r="313" spans="1:16" x14ac:dyDescent="0.2">
      <c r="A313" s="52">
        <v>312</v>
      </c>
      <c r="B313" t="s">
        <v>70</v>
      </c>
      <c r="C313" t="s">
        <v>71</v>
      </c>
      <c r="D313" t="s">
        <v>409</v>
      </c>
      <c r="E313" t="s">
        <v>761</v>
      </c>
      <c r="F313">
        <v>14</v>
      </c>
      <c r="H313" s="55">
        <f t="shared" si="18"/>
        <v>1837</v>
      </c>
      <c r="I313" s="55" t="str">
        <f t="shared" si="19"/>
        <v/>
      </c>
      <c r="J313" t="s">
        <v>12</v>
      </c>
      <c r="K313" t="s">
        <v>1115</v>
      </c>
      <c r="L313" s="52" t="str">
        <f t="shared" si="20"/>
        <v>Son</v>
      </c>
      <c r="M313" s="52">
        <f t="shared" si="21"/>
        <v>310</v>
      </c>
      <c r="N313" t="s">
        <v>1301</v>
      </c>
      <c r="O313" s="2">
        <v>51</v>
      </c>
      <c r="P313" s="52" t="s">
        <v>1651</v>
      </c>
    </row>
    <row r="314" spans="1:16" x14ac:dyDescent="0.2">
      <c r="A314" s="52">
        <v>313</v>
      </c>
      <c r="B314" t="s">
        <v>70</v>
      </c>
      <c r="C314" t="s">
        <v>832</v>
      </c>
      <c r="D314" t="s">
        <v>400</v>
      </c>
      <c r="E314" t="s">
        <v>761</v>
      </c>
      <c r="G314">
        <v>11</v>
      </c>
      <c r="H314" s="55" t="str">
        <f t="shared" si="18"/>
        <v/>
      </c>
      <c r="I314" s="55">
        <f t="shared" si="19"/>
        <v>1840</v>
      </c>
      <c r="J314" t="s">
        <v>784</v>
      </c>
      <c r="K314" t="s">
        <v>1115</v>
      </c>
      <c r="L314" s="52" t="str">
        <f t="shared" si="20"/>
        <v>Daughter</v>
      </c>
      <c r="M314" s="52">
        <f t="shared" si="21"/>
        <v>310</v>
      </c>
      <c r="N314" t="s">
        <v>1301</v>
      </c>
      <c r="O314" s="2">
        <v>51</v>
      </c>
      <c r="P314" s="52" t="s">
        <v>1651</v>
      </c>
    </row>
    <row r="315" spans="1:16" x14ac:dyDescent="0.2">
      <c r="A315" s="52">
        <v>314</v>
      </c>
      <c r="B315" t="s">
        <v>664</v>
      </c>
      <c r="C315" t="s">
        <v>192</v>
      </c>
      <c r="D315" t="s">
        <v>705</v>
      </c>
      <c r="E315" t="s">
        <v>761</v>
      </c>
      <c r="F315">
        <v>36</v>
      </c>
      <c r="H315" s="55">
        <f t="shared" si="18"/>
        <v>1815</v>
      </c>
      <c r="I315" s="55" t="str">
        <f t="shared" si="19"/>
        <v/>
      </c>
      <c r="J315" t="s">
        <v>12</v>
      </c>
      <c r="K315" t="s">
        <v>1115</v>
      </c>
      <c r="L315" s="52" t="str">
        <f t="shared" si="20"/>
        <v>Lodger</v>
      </c>
      <c r="M315" s="52">
        <f t="shared" si="21"/>
        <v>310</v>
      </c>
      <c r="N315" t="s">
        <v>1301</v>
      </c>
      <c r="O315" s="2">
        <v>51</v>
      </c>
      <c r="P315" s="52" t="s">
        <v>1651</v>
      </c>
    </row>
    <row r="316" spans="1:16" x14ac:dyDescent="0.2">
      <c r="A316" s="52">
        <v>315</v>
      </c>
      <c r="B316" t="s">
        <v>48</v>
      </c>
      <c r="C316" t="s">
        <v>44</v>
      </c>
      <c r="D316" t="s">
        <v>9</v>
      </c>
      <c r="E316" t="s">
        <v>5</v>
      </c>
      <c r="F316">
        <v>53</v>
      </c>
      <c r="H316" s="55">
        <f t="shared" si="18"/>
        <v>1798</v>
      </c>
      <c r="I316" s="55" t="str">
        <f t="shared" si="19"/>
        <v/>
      </c>
      <c r="J316" t="s">
        <v>18</v>
      </c>
      <c r="K316" t="s">
        <v>1115</v>
      </c>
      <c r="L316" s="52" t="str">
        <f t="shared" si="20"/>
        <v>Head</v>
      </c>
      <c r="M316" s="52">
        <f t="shared" si="21"/>
        <v>315</v>
      </c>
      <c r="N316" t="s">
        <v>1301</v>
      </c>
      <c r="O316" s="2">
        <v>52</v>
      </c>
      <c r="P316" s="52" t="s">
        <v>1651</v>
      </c>
    </row>
    <row r="317" spans="1:16" x14ac:dyDescent="0.2">
      <c r="A317" s="52">
        <v>316</v>
      </c>
      <c r="B317" t="s">
        <v>48</v>
      </c>
      <c r="C317" t="s">
        <v>123</v>
      </c>
      <c r="D317" t="s">
        <v>397</v>
      </c>
      <c r="E317" t="s">
        <v>5</v>
      </c>
      <c r="G317">
        <v>52</v>
      </c>
      <c r="H317" s="55" t="str">
        <f t="shared" si="18"/>
        <v/>
      </c>
      <c r="I317" s="55">
        <f t="shared" si="19"/>
        <v>1799</v>
      </c>
      <c r="J317" t="s">
        <v>768</v>
      </c>
      <c r="K317" t="s">
        <v>1365</v>
      </c>
      <c r="L317" s="52" t="str">
        <f t="shared" si="20"/>
        <v>Wife</v>
      </c>
      <c r="M317" s="52">
        <f t="shared" si="21"/>
        <v>315</v>
      </c>
      <c r="N317" t="s">
        <v>1301</v>
      </c>
      <c r="O317" s="2">
        <v>52</v>
      </c>
      <c r="P317" s="52" t="s">
        <v>1651</v>
      </c>
    </row>
    <row r="318" spans="1:16" x14ac:dyDescent="0.2">
      <c r="A318" s="52">
        <v>317</v>
      </c>
      <c r="B318" t="s">
        <v>48</v>
      </c>
      <c r="C318" t="s">
        <v>50</v>
      </c>
      <c r="D318" t="s">
        <v>409</v>
      </c>
      <c r="E318" t="s">
        <v>761</v>
      </c>
      <c r="F318">
        <v>18</v>
      </c>
      <c r="H318" s="55">
        <f t="shared" si="18"/>
        <v>1833</v>
      </c>
      <c r="I318" s="55" t="str">
        <f t="shared" si="19"/>
        <v/>
      </c>
      <c r="J318" t="s">
        <v>821</v>
      </c>
      <c r="K318" t="s">
        <v>1115</v>
      </c>
      <c r="L318" s="52" t="str">
        <f t="shared" si="20"/>
        <v>Son</v>
      </c>
      <c r="M318" s="52">
        <f t="shared" si="21"/>
        <v>315</v>
      </c>
      <c r="N318" t="s">
        <v>1301</v>
      </c>
      <c r="O318" s="2">
        <v>52</v>
      </c>
      <c r="P318" s="52" t="s">
        <v>1651</v>
      </c>
    </row>
    <row r="319" spans="1:16" x14ac:dyDescent="0.2">
      <c r="A319" s="52">
        <v>318</v>
      </c>
      <c r="B319" t="s">
        <v>48</v>
      </c>
      <c r="C319" t="s">
        <v>46</v>
      </c>
      <c r="D319" t="s">
        <v>400</v>
      </c>
      <c r="E319" t="s">
        <v>761</v>
      </c>
      <c r="G319">
        <v>14</v>
      </c>
      <c r="H319" s="55" t="str">
        <f t="shared" si="18"/>
        <v/>
      </c>
      <c r="I319" s="55">
        <f t="shared" si="19"/>
        <v>1837</v>
      </c>
      <c r="J319" t="s">
        <v>814</v>
      </c>
      <c r="K319" t="s">
        <v>1115</v>
      </c>
      <c r="L319" s="52" t="str">
        <f t="shared" si="20"/>
        <v>Daughter</v>
      </c>
      <c r="M319" s="52">
        <f t="shared" si="21"/>
        <v>315</v>
      </c>
      <c r="N319" t="s">
        <v>1301</v>
      </c>
      <c r="O319" s="2">
        <v>52</v>
      </c>
      <c r="P319" s="52" t="s">
        <v>1651</v>
      </c>
    </row>
    <row r="320" spans="1:16" x14ac:dyDescent="0.2">
      <c r="A320" s="52">
        <v>319</v>
      </c>
      <c r="B320" t="s">
        <v>48</v>
      </c>
      <c r="C320" t="s">
        <v>123</v>
      </c>
      <c r="D320" t="s">
        <v>400</v>
      </c>
      <c r="E320" t="s">
        <v>1309</v>
      </c>
      <c r="G320">
        <v>8</v>
      </c>
      <c r="H320" s="55" t="str">
        <f t="shared" si="18"/>
        <v/>
      </c>
      <c r="I320" s="55">
        <f t="shared" si="19"/>
        <v>1843</v>
      </c>
      <c r="J320" t="s">
        <v>784</v>
      </c>
      <c r="K320" t="s">
        <v>1115</v>
      </c>
      <c r="L320" s="52" t="str">
        <f t="shared" si="20"/>
        <v>Daughter</v>
      </c>
      <c r="M320" s="52">
        <f t="shared" si="21"/>
        <v>315</v>
      </c>
      <c r="N320" t="s">
        <v>1301</v>
      </c>
      <c r="O320" s="2">
        <v>52</v>
      </c>
      <c r="P320" s="52" t="s">
        <v>1651</v>
      </c>
    </row>
    <row r="321" spans="1:16" x14ac:dyDescent="0.2">
      <c r="A321" s="52">
        <v>320</v>
      </c>
      <c r="B321" t="s">
        <v>838</v>
      </c>
      <c r="C321" t="s">
        <v>44</v>
      </c>
      <c r="D321" t="s">
        <v>422</v>
      </c>
      <c r="E321" t="s">
        <v>761</v>
      </c>
      <c r="F321">
        <v>19</v>
      </c>
      <c r="H321" s="55">
        <f t="shared" si="18"/>
        <v>1832</v>
      </c>
      <c r="I321" s="55" t="str">
        <f t="shared" si="19"/>
        <v/>
      </c>
      <c r="J321" t="s">
        <v>822</v>
      </c>
      <c r="K321" t="s">
        <v>842</v>
      </c>
      <c r="L321" s="52" t="str">
        <f t="shared" si="20"/>
        <v>Servant</v>
      </c>
      <c r="M321" s="52">
        <f t="shared" si="21"/>
        <v>315</v>
      </c>
      <c r="N321" t="s">
        <v>1301</v>
      </c>
      <c r="O321" s="2">
        <v>52</v>
      </c>
      <c r="P321" s="52" t="s">
        <v>1651</v>
      </c>
    </row>
    <row r="322" spans="1:16" x14ac:dyDescent="0.2">
      <c r="A322" s="52">
        <v>321</v>
      </c>
      <c r="B322" t="s">
        <v>121</v>
      </c>
      <c r="C322" t="s">
        <v>44</v>
      </c>
      <c r="D322" t="s">
        <v>9</v>
      </c>
      <c r="E322" t="s">
        <v>5</v>
      </c>
      <c r="F322">
        <v>39</v>
      </c>
      <c r="H322" s="55">
        <f t="shared" si="18"/>
        <v>1812</v>
      </c>
      <c r="I322" s="55" t="str">
        <f t="shared" si="19"/>
        <v/>
      </c>
      <c r="J322" t="s">
        <v>12</v>
      </c>
      <c r="K322" s="9" t="s">
        <v>1366</v>
      </c>
      <c r="L322" s="52" t="str">
        <f t="shared" si="20"/>
        <v>Head</v>
      </c>
      <c r="M322" s="52">
        <f t="shared" si="21"/>
        <v>321</v>
      </c>
      <c r="N322" t="s">
        <v>1301</v>
      </c>
      <c r="O322" s="2">
        <v>53</v>
      </c>
      <c r="P322" s="52" t="s">
        <v>1651</v>
      </c>
    </row>
    <row r="323" spans="1:16" x14ac:dyDescent="0.2">
      <c r="A323" s="52">
        <v>322</v>
      </c>
      <c r="B323" t="s">
        <v>121</v>
      </c>
      <c r="C323" t="s">
        <v>123</v>
      </c>
      <c r="D323" t="s">
        <v>397</v>
      </c>
      <c r="E323" t="s">
        <v>5</v>
      </c>
      <c r="G323">
        <v>39</v>
      </c>
      <c r="H323" s="55" t="str">
        <f t="shared" ref="H323:H341" si="22">IF(ISBLANK(F323),"",INT(1851.25-F323))</f>
        <v/>
      </c>
      <c r="I323" s="55">
        <f t="shared" ref="I323:I341" si="23">IF(ISBLANK(G323),"",IF(ISBLANK(F323),INT(1851.25-G323),"Error"))</f>
        <v>1812</v>
      </c>
      <c r="J323" t="s">
        <v>703</v>
      </c>
      <c r="K323" t="s">
        <v>842</v>
      </c>
      <c r="L323" s="52" t="str">
        <f t="shared" si="20"/>
        <v>Wife</v>
      </c>
      <c r="M323" s="52">
        <f t="shared" si="21"/>
        <v>321</v>
      </c>
      <c r="N323" t="s">
        <v>1301</v>
      </c>
      <c r="O323" s="2">
        <v>53</v>
      </c>
      <c r="P323" s="52" t="s">
        <v>1651</v>
      </c>
    </row>
    <row r="324" spans="1:16" x14ac:dyDescent="0.2">
      <c r="A324" s="52">
        <v>323</v>
      </c>
      <c r="B324" t="s">
        <v>121</v>
      </c>
      <c r="C324" t="s">
        <v>345</v>
      </c>
      <c r="D324" t="s">
        <v>400</v>
      </c>
      <c r="E324" t="s">
        <v>761</v>
      </c>
      <c r="G324">
        <v>17</v>
      </c>
      <c r="H324" s="55" t="str">
        <f t="shared" si="22"/>
        <v/>
      </c>
      <c r="I324" s="55">
        <f t="shared" si="23"/>
        <v>1834</v>
      </c>
      <c r="J324" t="s">
        <v>2840</v>
      </c>
      <c r="K324" t="s">
        <v>843</v>
      </c>
      <c r="L324" s="52" t="str">
        <f t="shared" si="20"/>
        <v>Daughter</v>
      </c>
      <c r="M324" s="52">
        <f t="shared" si="21"/>
        <v>321</v>
      </c>
      <c r="N324" t="s">
        <v>1301</v>
      </c>
      <c r="O324" s="2">
        <v>53</v>
      </c>
      <c r="P324" s="52" t="s">
        <v>1651</v>
      </c>
    </row>
    <row r="325" spans="1:16" x14ac:dyDescent="0.2">
      <c r="A325" s="52">
        <v>324</v>
      </c>
      <c r="B325" t="s">
        <v>121</v>
      </c>
      <c r="C325" s="9" t="s">
        <v>839</v>
      </c>
      <c r="D325" t="s">
        <v>409</v>
      </c>
      <c r="E325" t="s">
        <v>1309</v>
      </c>
      <c r="F325">
        <v>12</v>
      </c>
      <c r="H325" s="55">
        <f t="shared" si="22"/>
        <v>1839</v>
      </c>
      <c r="I325" s="55" t="str">
        <f t="shared" si="23"/>
        <v/>
      </c>
      <c r="J325" t="s">
        <v>1827</v>
      </c>
      <c r="K325" t="s">
        <v>843</v>
      </c>
      <c r="L325" s="52" t="str">
        <f t="shared" si="20"/>
        <v>Son</v>
      </c>
      <c r="M325" s="52">
        <f t="shared" si="21"/>
        <v>321</v>
      </c>
      <c r="N325" t="s">
        <v>1301</v>
      </c>
      <c r="O325" s="2">
        <v>53</v>
      </c>
      <c r="P325" s="52" t="s">
        <v>1651</v>
      </c>
    </row>
    <row r="326" spans="1:16" x14ac:dyDescent="0.2">
      <c r="A326" s="52">
        <v>325</v>
      </c>
      <c r="B326" t="s">
        <v>121</v>
      </c>
      <c r="C326" t="s">
        <v>391</v>
      </c>
      <c r="D326" t="s">
        <v>400</v>
      </c>
      <c r="E326" t="s">
        <v>1309</v>
      </c>
      <c r="G326">
        <v>9</v>
      </c>
      <c r="H326" s="55" t="str">
        <f t="shared" si="22"/>
        <v/>
      </c>
      <c r="I326" s="55">
        <f t="shared" si="23"/>
        <v>1842</v>
      </c>
      <c r="J326" t="s">
        <v>2840</v>
      </c>
      <c r="K326" t="s">
        <v>1115</v>
      </c>
      <c r="L326" s="52" t="str">
        <f t="shared" si="20"/>
        <v>Daughter</v>
      </c>
      <c r="M326" s="52">
        <f t="shared" si="21"/>
        <v>321</v>
      </c>
      <c r="N326" t="s">
        <v>1301</v>
      </c>
      <c r="O326" s="2">
        <v>53</v>
      </c>
      <c r="P326" s="52" t="s">
        <v>1651</v>
      </c>
    </row>
    <row r="327" spans="1:16" x14ac:dyDescent="0.2">
      <c r="A327" s="52">
        <v>326</v>
      </c>
      <c r="B327" t="s">
        <v>121</v>
      </c>
      <c r="C327" t="s">
        <v>762</v>
      </c>
      <c r="D327" t="s">
        <v>409</v>
      </c>
      <c r="E327" t="s">
        <v>1309</v>
      </c>
      <c r="F327">
        <v>7</v>
      </c>
      <c r="H327" s="55">
        <f t="shared" si="22"/>
        <v>1844</v>
      </c>
      <c r="I327" s="55" t="str">
        <f t="shared" si="23"/>
        <v/>
      </c>
      <c r="J327" t="s">
        <v>1827</v>
      </c>
      <c r="K327" t="s">
        <v>1115</v>
      </c>
      <c r="L327" s="52" t="str">
        <f t="shared" si="20"/>
        <v>Son</v>
      </c>
      <c r="M327" s="52">
        <f t="shared" si="21"/>
        <v>321</v>
      </c>
      <c r="N327" t="s">
        <v>1301</v>
      </c>
      <c r="O327" s="2">
        <v>53</v>
      </c>
      <c r="P327" s="52" t="s">
        <v>1651</v>
      </c>
    </row>
    <row r="328" spans="1:16" x14ac:dyDescent="0.2">
      <c r="A328" s="52">
        <v>327</v>
      </c>
      <c r="B328" t="s">
        <v>121</v>
      </c>
      <c r="C328" t="s">
        <v>840</v>
      </c>
      <c r="D328" t="s">
        <v>400</v>
      </c>
      <c r="E328" t="s">
        <v>1309</v>
      </c>
      <c r="G328">
        <v>5</v>
      </c>
      <c r="H328" s="55" t="str">
        <f t="shared" si="22"/>
        <v/>
      </c>
      <c r="I328" s="55">
        <f t="shared" si="23"/>
        <v>1846</v>
      </c>
      <c r="J328" t="s">
        <v>2840</v>
      </c>
      <c r="K328" t="s">
        <v>1115</v>
      </c>
      <c r="L328" s="52" t="str">
        <f t="shared" si="20"/>
        <v>Daughter</v>
      </c>
      <c r="M328" s="52">
        <f t="shared" si="21"/>
        <v>321</v>
      </c>
      <c r="N328" t="s">
        <v>1301</v>
      </c>
      <c r="O328" s="2">
        <v>53</v>
      </c>
      <c r="P328" s="52" t="s">
        <v>1651</v>
      </c>
    </row>
    <row r="329" spans="1:16" x14ac:dyDescent="0.2">
      <c r="A329" s="52">
        <v>328</v>
      </c>
      <c r="B329" t="s">
        <v>121</v>
      </c>
      <c r="C329" t="s">
        <v>60</v>
      </c>
      <c r="D329" t="s">
        <v>409</v>
      </c>
      <c r="E329" t="s">
        <v>1309</v>
      </c>
      <c r="F329">
        <v>2</v>
      </c>
      <c r="H329" s="55">
        <f t="shared" si="22"/>
        <v>1849</v>
      </c>
      <c r="I329" s="55" t="str">
        <f t="shared" si="23"/>
        <v/>
      </c>
      <c r="J329" t="s">
        <v>1827</v>
      </c>
      <c r="K329" t="s">
        <v>1115</v>
      </c>
      <c r="L329" s="52" t="str">
        <f t="shared" si="20"/>
        <v>Son</v>
      </c>
      <c r="M329" s="52">
        <f t="shared" si="21"/>
        <v>321</v>
      </c>
      <c r="N329" t="s">
        <v>1301</v>
      </c>
      <c r="O329" s="2">
        <v>53</v>
      </c>
      <c r="P329" s="52" t="s">
        <v>1651</v>
      </c>
    </row>
    <row r="330" spans="1:16" x14ac:dyDescent="0.2">
      <c r="A330" s="52">
        <v>329</v>
      </c>
      <c r="B330" t="s">
        <v>1367</v>
      </c>
      <c r="C330" t="s">
        <v>123</v>
      </c>
      <c r="D330" t="s">
        <v>9</v>
      </c>
      <c r="E330" t="s">
        <v>427</v>
      </c>
      <c r="G330">
        <v>66</v>
      </c>
      <c r="H330" s="55" t="str">
        <f t="shared" si="22"/>
        <v/>
      </c>
      <c r="I330" s="55">
        <f t="shared" si="23"/>
        <v>1785</v>
      </c>
      <c r="J330" t="s">
        <v>1931</v>
      </c>
      <c r="K330" t="s">
        <v>844</v>
      </c>
      <c r="L330" s="52" t="str">
        <f t="shared" si="20"/>
        <v>Head</v>
      </c>
      <c r="M330" s="52">
        <f t="shared" si="21"/>
        <v>329</v>
      </c>
      <c r="N330" t="s">
        <v>1301</v>
      </c>
      <c r="O330" s="2">
        <v>54</v>
      </c>
      <c r="P330" s="52" t="s">
        <v>1651</v>
      </c>
    </row>
    <row r="331" spans="1:16" x14ac:dyDescent="0.2">
      <c r="A331" s="52">
        <v>330</v>
      </c>
      <c r="B331" t="s">
        <v>1367</v>
      </c>
      <c r="C331" t="s">
        <v>46</v>
      </c>
      <c r="D331" t="s">
        <v>400</v>
      </c>
      <c r="E331" t="s">
        <v>761</v>
      </c>
      <c r="G331">
        <v>30</v>
      </c>
      <c r="H331" s="55" t="str">
        <f t="shared" si="22"/>
        <v/>
      </c>
      <c r="I331" s="55">
        <f t="shared" si="23"/>
        <v>1821</v>
      </c>
      <c r="J331" t="s">
        <v>313</v>
      </c>
      <c r="K331" t="s">
        <v>728</v>
      </c>
      <c r="L331" s="52" t="str">
        <f t="shared" si="20"/>
        <v>Daughter</v>
      </c>
      <c r="M331" s="52">
        <f t="shared" si="21"/>
        <v>329</v>
      </c>
      <c r="N331" t="s">
        <v>1301</v>
      </c>
      <c r="O331" s="2">
        <v>54</v>
      </c>
      <c r="P331" s="52" t="s">
        <v>1651</v>
      </c>
    </row>
    <row r="332" spans="1:16" x14ac:dyDescent="0.2">
      <c r="A332" s="52">
        <v>331</v>
      </c>
      <c r="B332" t="s">
        <v>1367</v>
      </c>
      <c r="C332" t="s">
        <v>44</v>
      </c>
      <c r="D332" t="s">
        <v>409</v>
      </c>
      <c r="E332" t="s">
        <v>761</v>
      </c>
      <c r="F332">
        <v>24</v>
      </c>
      <c r="H332" s="55">
        <f t="shared" si="22"/>
        <v>1827</v>
      </c>
      <c r="I332" s="55" t="str">
        <f t="shared" si="23"/>
        <v/>
      </c>
      <c r="J332" t="s">
        <v>178</v>
      </c>
      <c r="K332" t="s">
        <v>1115</v>
      </c>
      <c r="L332" s="52" t="str">
        <f t="shared" si="20"/>
        <v>Son</v>
      </c>
      <c r="M332" s="52">
        <f t="shared" si="21"/>
        <v>329</v>
      </c>
      <c r="N332" t="s">
        <v>1301</v>
      </c>
      <c r="O332" s="2">
        <v>54</v>
      </c>
      <c r="P332" s="52" t="s">
        <v>1651</v>
      </c>
    </row>
    <row r="333" spans="1:16" x14ac:dyDescent="0.2">
      <c r="A333" s="52">
        <v>332</v>
      </c>
      <c r="B333" t="s">
        <v>1367</v>
      </c>
      <c r="C333" t="s">
        <v>50</v>
      </c>
      <c r="D333" t="s">
        <v>516</v>
      </c>
      <c r="E333" t="s">
        <v>1309</v>
      </c>
      <c r="F333">
        <v>6</v>
      </c>
      <c r="H333" s="55">
        <f t="shared" si="22"/>
        <v>1845</v>
      </c>
      <c r="I333" s="55" t="str">
        <f t="shared" si="23"/>
        <v/>
      </c>
      <c r="J333" t="s">
        <v>1301</v>
      </c>
      <c r="K333" t="s">
        <v>720</v>
      </c>
      <c r="L333" s="52" t="str">
        <f t="shared" si="20"/>
        <v>Grandson</v>
      </c>
      <c r="M333" s="52">
        <f t="shared" si="21"/>
        <v>329</v>
      </c>
      <c r="N333" t="s">
        <v>1301</v>
      </c>
      <c r="O333" s="2">
        <v>54</v>
      </c>
      <c r="P333" s="52" t="s">
        <v>1651</v>
      </c>
    </row>
    <row r="334" spans="1:16" x14ac:dyDescent="0.2">
      <c r="A334" s="52">
        <v>333</v>
      </c>
      <c r="B334" t="s">
        <v>81</v>
      </c>
      <c r="C334" t="s">
        <v>44</v>
      </c>
      <c r="D334" t="s">
        <v>9</v>
      </c>
      <c r="E334" t="s">
        <v>5</v>
      </c>
      <c r="F334">
        <v>50</v>
      </c>
      <c r="H334" s="55">
        <f t="shared" si="22"/>
        <v>1801</v>
      </c>
      <c r="I334" s="55" t="str">
        <f t="shared" si="23"/>
        <v/>
      </c>
      <c r="J334" t="s">
        <v>846</v>
      </c>
      <c r="K334" t="s">
        <v>551</v>
      </c>
      <c r="L334" s="52" t="str">
        <f t="shared" si="20"/>
        <v>Head</v>
      </c>
      <c r="M334" s="52">
        <f t="shared" si="21"/>
        <v>333</v>
      </c>
      <c r="N334" t="s">
        <v>1301</v>
      </c>
      <c r="O334" s="2">
        <v>55</v>
      </c>
      <c r="P334" s="52" t="s">
        <v>1651</v>
      </c>
    </row>
    <row r="335" spans="1:16" x14ac:dyDescent="0.2">
      <c r="A335" s="52">
        <v>334</v>
      </c>
      <c r="B335" t="s">
        <v>81</v>
      </c>
      <c r="C335" t="s">
        <v>57</v>
      </c>
      <c r="D335" t="s">
        <v>397</v>
      </c>
      <c r="E335" t="s">
        <v>5</v>
      </c>
      <c r="G335">
        <v>48</v>
      </c>
      <c r="H335" s="55" t="str">
        <f t="shared" si="22"/>
        <v/>
      </c>
      <c r="I335" s="55">
        <f t="shared" si="23"/>
        <v>1803</v>
      </c>
      <c r="J335" t="s">
        <v>847</v>
      </c>
      <c r="K335" t="s">
        <v>1115</v>
      </c>
      <c r="L335" s="52" t="str">
        <f t="shared" si="20"/>
        <v>Wife</v>
      </c>
      <c r="M335" s="52">
        <f t="shared" si="21"/>
        <v>333</v>
      </c>
      <c r="N335" t="s">
        <v>1301</v>
      </c>
      <c r="O335" s="2">
        <v>55</v>
      </c>
      <c r="P335" s="52" t="s">
        <v>1651</v>
      </c>
    </row>
    <row r="336" spans="1:16" x14ac:dyDescent="0.2">
      <c r="A336" s="52">
        <v>335</v>
      </c>
      <c r="B336" t="s">
        <v>81</v>
      </c>
      <c r="C336" t="s">
        <v>50</v>
      </c>
      <c r="D336" t="s">
        <v>409</v>
      </c>
      <c r="E336" t="s">
        <v>5</v>
      </c>
      <c r="F336">
        <v>23</v>
      </c>
      <c r="H336" s="55">
        <f t="shared" si="22"/>
        <v>1828</v>
      </c>
      <c r="I336" s="55" t="str">
        <f t="shared" si="23"/>
        <v/>
      </c>
      <c r="J336" t="s">
        <v>91</v>
      </c>
      <c r="K336" t="s">
        <v>1115</v>
      </c>
      <c r="L336" s="52" t="str">
        <f t="shared" si="20"/>
        <v>Son</v>
      </c>
      <c r="M336" s="52">
        <f t="shared" si="21"/>
        <v>333</v>
      </c>
      <c r="N336" t="s">
        <v>1301</v>
      </c>
      <c r="O336" s="2">
        <v>55</v>
      </c>
      <c r="P336" s="52" t="s">
        <v>1651</v>
      </c>
    </row>
    <row r="337" spans="1:16" x14ac:dyDescent="0.2">
      <c r="A337" s="52">
        <v>336</v>
      </c>
      <c r="B337" t="s">
        <v>81</v>
      </c>
      <c r="C337" t="s">
        <v>44</v>
      </c>
      <c r="D337" t="s">
        <v>409</v>
      </c>
      <c r="E337" t="s">
        <v>5</v>
      </c>
      <c r="F337">
        <v>16</v>
      </c>
      <c r="H337" s="55">
        <f t="shared" si="22"/>
        <v>1835</v>
      </c>
      <c r="I337" s="55" t="str">
        <f t="shared" si="23"/>
        <v/>
      </c>
      <c r="J337" t="s">
        <v>12</v>
      </c>
      <c r="K337" t="s">
        <v>1115</v>
      </c>
      <c r="L337" s="52" t="str">
        <f t="shared" si="20"/>
        <v>Son</v>
      </c>
      <c r="M337" s="52">
        <f t="shared" si="21"/>
        <v>333</v>
      </c>
      <c r="N337" t="s">
        <v>1301</v>
      </c>
      <c r="O337" s="2">
        <v>55</v>
      </c>
      <c r="P337" s="52" t="s">
        <v>1651</v>
      </c>
    </row>
    <row r="338" spans="1:16" x14ac:dyDescent="0.2">
      <c r="A338" s="52">
        <v>337</v>
      </c>
      <c r="B338" t="s">
        <v>81</v>
      </c>
      <c r="C338" t="s">
        <v>192</v>
      </c>
      <c r="D338" t="s">
        <v>409</v>
      </c>
      <c r="E338" t="s">
        <v>761</v>
      </c>
      <c r="F338">
        <v>13</v>
      </c>
      <c r="H338" s="55">
        <f t="shared" si="22"/>
        <v>1838</v>
      </c>
      <c r="I338" s="55" t="str">
        <f t="shared" si="23"/>
        <v/>
      </c>
      <c r="J338" t="s">
        <v>12</v>
      </c>
      <c r="K338" t="s">
        <v>1115</v>
      </c>
      <c r="L338" s="52" t="str">
        <f t="shared" si="20"/>
        <v>Son</v>
      </c>
      <c r="M338" s="52">
        <f t="shared" si="21"/>
        <v>333</v>
      </c>
      <c r="N338" t="s">
        <v>1301</v>
      </c>
      <c r="O338" s="2">
        <v>55</v>
      </c>
      <c r="P338" s="52" t="s">
        <v>1651</v>
      </c>
    </row>
    <row r="339" spans="1:16" x14ac:dyDescent="0.2">
      <c r="A339" s="52">
        <v>338</v>
      </c>
      <c r="B339" t="s">
        <v>81</v>
      </c>
      <c r="C339" t="s">
        <v>60</v>
      </c>
      <c r="D339" t="s">
        <v>409</v>
      </c>
      <c r="E339" t="s">
        <v>761</v>
      </c>
      <c r="F339">
        <v>10</v>
      </c>
      <c r="H339" s="55">
        <f t="shared" si="22"/>
        <v>1841</v>
      </c>
      <c r="I339" s="55" t="str">
        <f t="shared" si="23"/>
        <v/>
      </c>
      <c r="J339" t="s">
        <v>784</v>
      </c>
      <c r="K339" t="s">
        <v>1115</v>
      </c>
      <c r="L339" s="52" t="str">
        <f t="shared" si="20"/>
        <v>Son</v>
      </c>
      <c r="M339" s="52">
        <f t="shared" si="21"/>
        <v>333</v>
      </c>
      <c r="N339" t="s">
        <v>1301</v>
      </c>
      <c r="O339" s="2">
        <v>55</v>
      </c>
      <c r="P339" s="52" t="s">
        <v>1651</v>
      </c>
    </row>
    <row r="340" spans="1:16" x14ac:dyDescent="0.2">
      <c r="A340" s="52">
        <v>339</v>
      </c>
      <c r="B340" t="s">
        <v>81</v>
      </c>
      <c r="C340" t="s">
        <v>101</v>
      </c>
      <c r="D340" t="s">
        <v>409</v>
      </c>
      <c r="E340" t="s">
        <v>761</v>
      </c>
      <c r="F340">
        <v>8</v>
      </c>
      <c r="H340" s="55">
        <f t="shared" si="22"/>
        <v>1843</v>
      </c>
      <c r="I340" s="55" t="str">
        <f t="shared" si="23"/>
        <v/>
      </c>
      <c r="J340" t="s">
        <v>784</v>
      </c>
      <c r="K340" t="s">
        <v>1115</v>
      </c>
      <c r="L340" s="52" t="str">
        <f t="shared" si="20"/>
        <v>Son</v>
      </c>
      <c r="M340" s="52">
        <f t="shared" si="21"/>
        <v>333</v>
      </c>
      <c r="N340" t="s">
        <v>1301</v>
      </c>
      <c r="O340" s="2">
        <v>55</v>
      </c>
      <c r="P340" s="52" t="s">
        <v>1651</v>
      </c>
    </row>
    <row r="341" spans="1:16" x14ac:dyDescent="0.2">
      <c r="A341" s="52">
        <v>340</v>
      </c>
      <c r="B341" t="s">
        <v>841</v>
      </c>
      <c r="C341" t="s">
        <v>44</v>
      </c>
      <c r="D341" t="s">
        <v>705</v>
      </c>
      <c r="E341" t="s">
        <v>761</v>
      </c>
      <c r="F341">
        <v>18</v>
      </c>
      <c r="H341" s="55">
        <f t="shared" si="22"/>
        <v>1833</v>
      </c>
      <c r="I341" s="55" t="str">
        <f t="shared" si="23"/>
        <v/>
      </c>
      <c r="J341" t="s">
        <v>178</v>
      </c>
      <c r="K341" t="s">
        <v>845</v>
      </c>
      <c r="L341" s="52" t="str">
        <f t="shared" si="20"/>
        <v>Lodger</v>
      </c>
      <c r="M341" s="52">
        <f t="shared" si="21"/>
        <v>333</v>
      </c>
      <c r="N341" t="s">
        <v>1301</v>
      </c>
      <c r="O341" s="2">
        <v>55</v>
      </c>
      <c r="P341" s="52" t="s">
        <v>1651</v>
      </c>
    </row>
  </sheetData>
  <autoFilter ref="A1:P341"/>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41"/>
  <sheetViews>
    <sheetView workbookViewId="0">
      <pane xSplit="1" ySplit="1" topLeftCell="B53" activePane="bottomRight" state="frozen"/>
      <selection pane="topRight" activeCell="B1" sqref="B1"/>
      <selection pane="bottomLeft" activeCell="A2" sqref="A2"/>
      <selection pane="bottomRight" activeCell="G78" sqref="G78"/>
    </sheetView>
  </sheetViews>
  <sheetFormatPr defaultRowHeight="12.75" x14ac:dyDescent="0.2"/>
  <cols>
    <col min="1" max="1" width="5.5703125" style="52" customWidth="1"/>
    <col min="2" max="2" width="11.7109375" bestFit="1" customWidth="1"/>
    <col min="3" max="3" width="15.85546875" customWidth="1"/>
    <col min="4" max="4" width="14.85546875" customWidth="1"/>
    <col min="5" max="5" width="12.140625" customWidth="1"/>
    <col min="6" max="6" width="7" customWidth="1"/>
    <col min="7" max="7" width="6.7109375" customWidth="1"/>
    <col min="8" max="8" width="7.85546875" style="52" customWidth="1"/>
    <col min="9" max="9" width="6.85546875" style="52" customWidth="1"/>
    <col min="10" max="10" width="23.85546875" customWidth="1"/>
    <col min="11" max="11" width="26.5703125" customWidth="1"/>
    <col min="12" max="12" width="10.28515625" style="52" customWidth="1"/>
    <col min="13" max="13" width="6.7109375" style="52" customWidth="1"/>
    <col min="14" max="14" width="22.28515625" bestFit="1" customWidth="1"/>
    <col min="16" max="16" width="43.140625" style="52" customWidth="1"/>
  </cols>
  <sheetData>
    <row r="1" spans="1:16" s="1" customFormat="1" ht="63" customHeight="1" x14ac:dyDescent="0.25">
      <c r="A1" s="57" t="s">
        <v>4</v>
      </c>
      <c r="B1" s="1" t="s">
        <v>7</v>
      </c>
      <c r="C1" s="1" t="s">
        <v>8</v>
      </c>
      <c r="D1" s="1" t="s">
        <v>0</v>
      </c>
      <c r="E1" s="1" t="s">
        <v>5</v>
      </c>
      <c r="F1" s="1" t="s">
        <v>20</v>
      </c>
      <c r="G1" s="1" t="s">
        <v>21</v>
      </c>
      <c r="H1" s="57" t="s">
        <v>629</v>
      </c>
      <c r="I1" s="57" t="s">
        <v>630</v>
      </c>
      <c r="J1" s="1" t="s">
        <v>2</v>
      </c>
      <c r="K1" s="1" t="s">
        <v>1</v>
      </c>
      <c r="L1" s="60" t="s">
        <v>10</v>
      </c>
      <c r="M1" s="59" t="s">
        <v>11</v>
      </c>
      <c r="N1" s="1" t="s">
        <v>3</v>
      </c>
      <c r="O1" s="1" t="s">
        <v>6</v>
      </c>
      <c r="P1" s="57" t="s">
        <v>40</v>
      </c>
    </row>
    <row r="2" spans="1:16" x14ac:dyDescent="0.2">
      <c r="A2" s="52">
        <v>1</v>
      </c>
      <c r="B2" t="s">
        <v>118</v>
      </c>
      <c r="C2" t="s">
        <v>148</v>
      </c>
      <c r="D2" t="s">
        <v>9</v>
      </c>
      <c r="E2" t="s">
        <v>5</v>
      </c>
      <c r="F2">
        <v>38</v>
      </c>
      <c r="H2" s="55">
        <f>IF(ISBLANK(F2),"",INT(1861.25-F2))</f>
        <v>1823</v>
      </c>
      <c r="I2" s="55" t="str">
        <f>IF(ISBLANK(G2),"",IF(ISBLANK(F2),INT(1861.25-G2),"Error"))</f>
        <v/>
      </c>
      <c r="J2" t="s">
        <v>1816</v>
      </c>
      <c r="K2" t="s">
        <v>733</v>
      </c>
      <c r="L2" s="52" t="str">
        <f>IF(ISBLANK(D2),"",D2)</f>
        <v>Head</v>
      </c>
      <c r="M2" s="52">
        <v>1</v>
      </c>
      <c r="N2" t="s">
        <v>1301</v>
      </c>
      <c r="O2" s="2">
        <v>1</v>
      </c>
      <c r="P2" s="52" t="s">
        <v>1651</v>
      </c>
    </row>
    <row r="3" spans="1:16" x14ac:dyDescent="0.2">
      <c r="A3" s="52">
        <v>2</v>
      </c>
      <c r="B3" t="s">
        <v>118</v>
      </c>
      <c r="C3" t="s">
        <v>123</v>
      </c>
      <c r="D3" t="s">
        <v>397</v>
      </c>
      <c r="E3" t="s">
        <v>5</v>
      </c>
      <c r="G3">
        <v>28</v>
      </c>
      <c r="H3" s="55" t="str">
        <f t="shared" ref="H3:H66" si="0">IF(ISBLANK(F3),"",INT(1861.25-F3))</f>
        <v/>
      </c>
      <c r="I3" s="55">
        <f t="shared" ref="I3:I66" si="1">IF(ISBLANK(G3),"",IF(ISBLANK(F3),INT(1861.25-G3),"Error"))</f>
        <v>1833</v>
      </c>
      <c r="J3" t="s">
        <v>1301</v>
      </c>
      <c r="K3" t="s">
        <v>842</v>
      </c>
      <c r="L3" s="52" t="str">
        <f>IF(ISBLANK(D3),"",D3)</f>
        <v>Wife</v>
      </c>
      <c r="M3" s="52">
        <f>IF(L3="Head",A3,M2)</f>
        <v>1</v>
      </c>
      <c r="N3" t="s">
        <v>1301</v>
      </c>
      <c r="O3" s="2">
        <v>1</v>
      </c>
      <c r="P3" s="52" t="s">
        <v>1651</v>
      </c>
    </row>
    <row r="4" spans="1:16" x14ac:dyDescent="0.2">
      <c r="A4" s="52">
        <v>3</v>
      </c>
      <c r="B4" t="s">
        <v>118</v>
      </c>
      <c r="C4" t="s">
        <v>848</v>
      </c>
      <c r="D4" t="s">
        <v>409</v>
      </c>
      <c r="E4" s="9" t="s">
        <v>1309</v>
      </c>
      <c r="F4">
        <v>3</v>
      </c>
      <c r="H4" s="55">
        <f t="shared" si="0"/>
        <v>1858</v>
      </c>
      <c r="I4" s="55" t="str">
        <f t="shared" si="1"/>
        <v/>
      </c>
      <c r="J4" t="s">
        <v>1301</v>
      </c>
      <c r="K4" t="s">
        <v>1115</v>
      </c>
      <c r="L4" s="52" t="str">
        <f t="shared" ref="L4:L67" si="2">IF(ISBLANK(D4),"",D4)</f>
        <v>Son</v>
      </c>
      <c r="M4" s="52">
        <f t="shared" ref="M4:M67" si="3">IF(L4="Head",A4,M3)</f>
        <v>1</v>
      </c>
      <c r="N4" t="s">
        <v>1301</v>
      </c>
      <c r="O4" s="2">
        <v>1</v>
      </c>
      <c r="P4" s="52" t="s">
        <v>1651</v>
      </c>
    </row>
    <row r="5" spans="1:16" x14ac:dyDescent="0.2">
      <c r="A5" s="52">
        <v>4</v>
      </c>
      <c r="B5" t="s">
        <v>118</v>
      </c>
      <c r="C5" t="s">
        <v>849</v>
      </c>
      <c r="D5" t="s">
        <v>400</v>
      </c>
      <c r="E5" s="9" t="s">
        <v>1309</v>
      </c>
      <c r="G5">
        <v>1</v>
      </c>
      <c r="H5" s="55" t="str">
        <f t="shared" si="0"/>
        <v/>
      </c>
      <c r="I5" s="55">
        <f t="shared" si="1"/>
        <v>1860</v>
      </c>
      <c r="J5" t="s">
        <v>1301</v>
      </c>
      <c r="K5" t="s">
        <v>1115</v>
      </c>
      <c r="L5" s="52" t="str">
        <f t="shared" si="2"/>
        <v>Daughter</v>
      </c>
      <c r="M5" s="52">
        <f t="shared" si="3"/>
        <v>1</v>
      </c>
      <c r="N5" t="s">
        <v>1301</v>
      </c>
      <c r="O5" s="2">
        <v>1</v>
      </c>
      <c r="P5" s="52" t="s">
        <v>1651</v>
      </c>
    </row>
    <row r="6" spans="1:16" x14ac:dyDescent="0.2">
      <c r="A6" s="52">
        <v>5</v>
      </c>
      <c r="B6" t="s">
        <v>850</v>
      </c>
      <c r="C6" t="s">
        <v>71</v>
      </c>
      <c r="D6" t="s">
        <v>422</v>
      </c>
      <c r="E6" t="s">
        <v>761</v>
      </c>
      <c r="F6">
        <v>22</v>
      </c>
      <c r="H6" s="55">
        <f t="shared" si="0"/>
        <v>1839</v>
      </c>
      <c r="I6" s="55" t="str">
        <f t="shared" si="1"/>
        <v/>
      </c>
      <c r="J6" t="s">
        <v>1301</v>
      </c>
      <c r="K6" t="s">
        <v>733</v>
      </c>
      <c r="L6" s="52" t="str">
        <f t="shared" si="2"/>
        <v>Servant</v>
      </c>
      <c r="M6" s="52">
        <f t="shared" si="3"/>
        <v>1</v>
      </c>
      <c r="N6" t="s">
        <v>1301</v>
      </c>
      <c r="O6" s="2">
        <v>1</v>
      </c>
      <c r="P6" s="52" t="s">
        <v>1651</v>
      </c>
    </row>
    <row r="7" spans="1:16" x14ac:dyDescent="0.2">
      <c r="A7" s="52">
        <v>6</v>
      </c>
      <c r="B7" t="s">
        <v>851</v>
      </c>
      <c r="C7" t="s">
        <v>471</v>
      </c>
      <c r="D7" t="s">
        <v>422</v>
      </c>
      <c r="E7" t="s">
        <v>761</v>
      </c>
      <c r="G7">
        <v>13</v>
      </c>
      <c r="H7" s="55" t="str">
        <f t="shared" si="0"/>
        <v/>
      </c>
      <c r="I7" s="55">
        <f t="shared" si="1"/>
        <v>1848</v>
      </c>
      <c r="J7" t="s">
        <v>1301</v>
      </c>
      <c r="K7" t="s">
        <v>818</v>
      </c>
      <c r="L7" s="52" t="str">
        <f t="shared" si="2"/>
        <v>Servant</v>
      </c>
      <c r="M7" s="52">
        <f t="shared" si="3"/>
        <v>1</v>
      </c>
      <c r="N7" t="s">
        <v>1301</v>
      </c>
      <c r="O7" s="2">
        <v>1</v>
      </c>
      <c r="P7" s="52" t="s">
        <v>1818</v>
      </c>
    </row>
    <row r="8" spans="1:16" x14ac:dyDescent="0.2">
      <c r="A8" s="52">
        <v>7</v>
      </c>
      <c r="B8" t="s">
        <v>149</v>
      </c>
      <c r="C8" t="s">
        <v>60</v>
      </c>
      <c r="D8" t="s">
        <v>9</v>
      </c>
      <c r="E8" t="s">
        <v>5</v>
      </c>
      <c r="F8">
        <v>73</v>
      </c>
      <c r="H8" s="55">
        <f t="shared" si="0"/>
        <v>1788</v>
      </c>
      <c r="I8" s="55" t="str">
        <f t="shared" si="1"/>
        <v/>
      </c>
      <c r="J8" t="s">
        <v>12</v>
      </c>
      <c r="K8" t="s">
        <v>860</v>
      </c>
      <c r="L8" s="52" t="str">
        <f t="shared" si="2"/>
        <v>Head</v>
      </c>
      <c r="M8" s="52">
        <f t="shared" si="3"/>
        <v>7</v>
      </c>
      <c r="N8" t="s">
        <v>1301</v>
      </c>
      <c r="O8" s="2">
        <v>2</v>
      </c>
      <c r="P8" s="52" t="s">
        <v>1651</v>
      </c>
    </row>
    <row r="9" spans="1:16" x14ac:dyDescent="0.2">
      <c r="A9" s="52">
        <v>8</v>
      </c>
      <c r="B9" t="s">
        <v>149</v>
      </c>
      <c r="C9" t="s">
        <v>852</v>
      </c>
      <c r="D9" t="s">
        <v>397</v>
      </c>
      <c r="E9" t="s">
        <v>5</v>
      </c>
      <c r="G9">
        <v>69</v>
      </c>
      <c r="H9" s="55" t="str">
        <f t="shared" si="0"/>
        <v/>
      </c>
      <c r="I9" s="55">
        <f t="shared" si="1"/>
        <v>1792</v>
      </c>
      <c r="J9" t="s">
        <v>1301</v>
      </c>
      <c r="K9" t="s">
        <v>861</v>
      </c>
      <c r="L9" s="52" t="str">
        <f t="shared" si="2"/>
        <v>Wife</v>
      </c>
      <c r="M9" s="52">
        <f t="shared" si="3"/>
        <v>7</v>
      </c>
      <c r="N9" t="s">
        <v>1301</v>
      </c>
      <c r="O9" s="2">
        <v>2</v>
      </c>
      <c r="P9" s="52" t="s">
        <v>1651</v>
      </c>
    </row>
    <row r="10" spans="1:16" x14ac:dyDescent="0.2">
      <c r="A10" s="52">
        <v>9</v>
      </c>
      <c r="B10" t="s">
        <v>84</v>
      </c>
      <c r="C10" t="s">
        <v>44</v>
      </c>
      <c r="D10" t="s">
        <v>9</v>
      </c>
      <c r="E10" t="s">
        <v>5</v>
      </c>
      <c r="F10">
        <v>58</v>
      </c>
      <c r="H10" s="55">
        <f t="shared" si="0"/>
        <v>1803</v>
      </c>
      <c r="I10" s="55" t="str">
        <f t="shared" si="1"/>
        <v/>
      </c>
      <c r="J10" t="s">
        <v>12</v>
      </c>
      <c r="K10" t="s">
        <v>1285</v>
      </c>
      <c r="L10" s="52" t="str">
        <f t="shared" si="2"/>
        <v>Head</v>
      </c>
      <c r="M10" s="52">
        <f t="shared" si="3"/>
        <v>9</v>
      </c>
      <c r="N10" t="s">
        <v>1301</v>
      </c>
      <c r="O10" s="2">
        <v>3</v>
      </c>
      <c r="P10" s="52" t="s">
        <v>1651</v>
      </c>
    </row>
    <row r="11" spans="1:16" x14ac:dyDescent="0.2">
      <c r="A11" s="52">
        <v>10</v>
      </c>
      <c r="B11" t="s">
        <v>84</v>
      </c>
      <c r="C11" t="s">
        <v>57</v>
      </c>
      <c r="D11" t="s">
        <v>397</v>
      </c>
      <c r="E11" t="s">
        <v>5</v>
      </c>
      <c r="G11">
        <v>59</v>
      </c>
      <c r="H11" s="55" t="str">
        <f t="shared" si="0"/>
        <v/>
      </c>
      <c r="I11" s="55">
        <f t="shared" si="1"/>
        <v>1802</v>
      </c>
      <c r="J11" t="s">
        <v>1301</v>
      </c>
      <c r="K11" t="s">
        <v>862</v>
      </c>
      <c r="L11" s="52" t="str">
        <f t="shared" si="2"/>
        <v>Wife</v>
      </c>
      <c r="M11" s="52">
        <f t="shared" si="3"/>
        <v>9</v>
      </c>
      <c r="N11" t="s">
        <v>1301</v>
      </c>
      <c r="O11" s="2">
        <v>3</v>
      </c>
      <c r="P11" s="52" t="s">
        <v>1651</v>
      </c>
    </row>
    <row r="12" spans="1:16" x14ac:dyDescent="0.2">
      <c r="A12" s="52">
        <v>11</v>
      </c>
      <c r="B12" t="s">
        <v>84</v>
      </c>
      <c r="C12" t="s">
        <v>345</v>
      </c>
      <c r="D12" t="s">
        <v>400</v>
      </c>
      <c r="E12" t="s">
        <v>761</v>
      </c>
      <c r="G12">
        <v>20</v>
      </c>
      <c r="H12" s="55" t="str">
        <f t="shared" si="0"/>
        <v/>
      </c>
      <c r="I12" s="55">
        <f t="shared" si="1"/>
        <v>1841</v>
      </c>
      <c r="J12" t="s">
        <v>1301</v>
      </c>
      <c r="K12" t="s">
        <v>733</v>
      </c>
      <c r="L12" s="52" t="str">
        <f t="shared" si="2"/>
        <v>Daughter</v>
      </c>
      <c r="M12" s="52">
        <f t="shared" si="3"/>
        <v>9</v>
      </c>
      <c r="N12" t="s">
        <v>1301</v>
      </c>
      <c r="O12" s="2">
        <v>3</v>
      </c>
      <c r="P12" s="52" t="s">
        <v>1651</v>
      </c>
    </row>
    <row r="13" spans="1:16" x14ac:dyDescent="0.2">
      <c r="A13" s="52">
        <v>12</v>
      </c>
      <c r="B13" t="s">
        <v>150</v>
      </c>
      <c r="C13" t="s">
        <v>50</v>
      </c>
      <c r="D13" t="s">
        <v>9</v>
      </c>
      <c r="E13" t="s">
        <v>5</v>
      </c>
      <c r="F13">
        <v>31</v>
      </c>
      <c r="H13" s="55">
        <f t="shared" si="0"/>
        <v>1830</v>
      </c>
      <c r="I13" s="55" t="str">
        <f t="shared" si="1"/>
        <v/>
      </c>
      <c r="J13" t="s">
        <v>1875</v>
      </c>
      <c r="K13" t="s">
        <v>733</v>
      </c>
      <c r="L13" s="52" t="str">
        <f t="shared" si="2"/>
        <v>Head</v>
      </c>
      <c r="M13" s="52">
        <f t="shared" si="3"/>
        <v>12</v>
      </c>
      <c r="N13" t="s">
        <v>1301</v>
      </c>
      <c r="O13" s="2">
        <v>4</v>
      </c>
      <c r="P13" s="52" t="s">
        <v>1651</v>
      </c>
    </row>
    <row r="14" spans="1:16" x14ac:dyDescent="0.2">
      <c r="A14" s="52">
        <v>13</v>
      </c>
      <c r="B14" t="s">
        <v>150</v>
      </c>
      <c r="C14" t="s">
        <v>109</v>
      </c>
      <c r="D14" t="s">
        <v>397</v>
      </c>
      <c r="E14" t="s">
        <v>5</v>
      </c>
      <c r="G14">
        <v>23</v>
      </c>
      <c r="H14" s="55" t="str">
        <f t="shared" si="0"/>
        <v/>
      </c>
      <c r="I14" s="55">
        <f t="shared" si="1"/>
        <v>1838</v>
      </c>
      <c r="J14" t="s">
        <v>1301</v>
      </c>
      <c r="K14" t="s">
        <v>1018</v>
      </c>
      <c r="L14" s="52" t="str">
        <f t="shared" si="2"/>
        <v>Wife</v>
      </c>
      <c r="M14" s="52">
        <f t="shared" si="3"/>
        <v>12</v>
      </c>
      <c r="N14" t="s">
        <v>1301</v>
      </c>
      <c r="O14" s="2">
        <v>4</v>
      </c>
      <c r="P14" s="52" t="s">
        <v>1651</v>
      </c>
    </row>
    <row r="15" spans="1:16" x14ac:dyDescent="0.2">
      <c r="A15" s="52">
        <v>14</v>
      </c>
      <c r="B15" t="s">
        <v>150</v>
      </c>
      <c r="C15" t="s">
        <v>46</v>
      </c>
      <c r="D15" t="s">
        <v>400</v>
      </c>
      <c r="E15" s="9" t="s">
        <v>1309</v>
      </c>
      <c r="G15">
        <f>10/12</f>
        <v>0.83333333333333337</v>
      </c>
      <c r="H15" s="55" t="str">
        <f t="shared" si="0"/>
        <v/>
      </c>
      <c r="I15" s="55">
        <f t="shared" si="1"/>
        <v>1860</v>
      </c>
      <c r="J15" t="s">
        <v>1301</v>
      </c>
      <c r="K15" t="s">
        <v>1115</v>
      </c>
      <c r="L15" s="52" t="str">
        <f t="shared" si="2"/>
        <v>Daughter</v>
      </c>
      <c r="M15" s="52">
        <f t="shared" si="3"/>
        <v>12</v>
      </c>
      <c r="N15" t="s">
        <v>1301</v>
      </c>
      <c r="O15" s="2">
        <v>4</v>
      </c>
      <c r="P15" s="52" t="s">
        <v>1651</v>
      </c>
    </row>
    <row r="16" spans="1:16" x14ac:dyDescent="0.2">
      <c r="A16" s="52">
        <v>15</v>
      </c>
      <c r="B16" t="s">
        <v>48</v>
      </c>
      <c r="C16" t="s">
        <v>44</v>
      </c>
      <c r="D16" t="s">
        <v>9</v>
      </c>
      <c r="E16" t="s">
        <v>5</v>
      </c>
      <c r="F16">
        <v>65</v>
      </c>
      <c r="H16" s="55">
        <f t="shared" si="0"/>
        <v>1796</v>
      </c>
      <c r="I16" s="55" t="str">
        <f t="shared" si="1"/>
        <v/>
      </c>
      <c r="J16" t="s">
        <v>18</v>
      </c>
      <c r="K16" t="s">
        <v>1115</v>
      </c>
      <c r="L16" s="52" t="str">
        <f t="shared" si="2"/>
        <v>Head</v>
      </c>
      <c r="M16" s="52">
        <f t="shared" si="3"/>
        <v>15</v>
      </c>
      <c r="N16" t="s">
        <v>1301</v>
      </c>
      <c r="O16" s="2">
        <v>5</v>
      </c>
      <c r="P16" s="52" t="s">
        <v>1819</v>
      </c>
    </row>
    <row r="17" spans="1:16" x14ac:dyDescent="0.2">
      <c r="A17" s="52">
        <v>16</v>
      </c>
      <c r="B17" t="s">
        <v>48</v>
      </c>
      <c r="C17" t="s">
        <v>123</v>
      </c>
      <c r="D17" t="s">
        <v>397</v>
      </c>
      <c r="E17" t="s">
        <v>5</v>
      </c>
      <c r="G17">
        <v>62</v>
      </c>
      <c r="H17" s="55" t="str">
        <f t="shared" si="0"/>
        <v/>
      </c>
      <c r="I17" s="55">
        <f t="shared" si="1"/>
        <v>1799</v>
      </c>
      <c r="J17" t="s">
        <v>768</v>
      </c>
      <c r="K17" s="9" t="s">
        <v>1817</v>
      </c>
      <c r="L17" s="52" t="str">
        <f t="shared" si="2"/>
        <v>Wife</v>
      </c>
      <c r="M17" s="52">
        <f t="shared" si="3"/>
        <v>15</v>
      </c>
      <c r="N17" t="s">
        <v>1301</v>
      </c>
      <c r="O17" s="2">
        <v>5</v>
      </c>
      <c r="P17" s="52" t="s">
        <v>1651</v>
      </c>
    </row>
    <row r="18" spans="1:16" x14ac:dyDescent="0.2">
      <c r="A18" s="52">
        <v>17</v>
      </c>
      <c r="B18" t="s">
        <v>48</v>
      </c>
      <c r="C18" t="s">
        <v>853</v>
      </c>
      <c r="D18" t="s">
        <v>409</v>
      </c>
      <c r="E18" t="s">
        <v>761</v>
      </c>
      <c r="F18">
        <v>28</v>
      </c>
      <c r="H18" s="55">
        <f t="shared" si="0"/>
        <v>1833</v>
      </c>
      <c r="I18" s="55" t="str">
        <f t="shared" si="1"/>
        <v/>
      </c>
      <c r="J18" t="s">
        <v>821</v>
      </c>
      <c r="K18" t="s">
        <v>1115</v>
      </c>
      <c r="L18" s="52" t="str">
        <f t="shared" si="2"/>
        <v>Son</v>
      </c>
      <c r="M18" s="52">
        <f t="shared" si="3"/>
        <v>15</v>
      </c>
      <c r="N18" t="s">
        <v>1301</v>
      </c>
      <c r="O18" s="2">
        <v>5</v>
      </c>
      <c r="P18" s="52" t="s">
        <v>1651</v>
      </c>
    </row>
    <row r="19" spans="1:16" x14ac:dyDescent="0.2">
      <c r="A19" s="52">
        <v>18</v>
      </c>
      <c r="B19" t="s">
        <v>48</v>
      </c>
      <c r="C19" t="s">
        <v>854</v>
      </c>
      <c r="D19" t="s">
        <v>400</v>
      </c>
      <c r="E19" t="s">
        <v>761</v>
      </c>
      <c r="G19">
        <v>18</v>
      </c>
      <c r="H19" s="55" t="str">
        <f t="shared" si="0"/>
        <v/>
      </c>
      <c r="I19" s="55">
        <f t="shared" si="1"/>
        <v>1843</v>
      </c>
      <c r="J19" t="s">
        <v>814</v>
      </c>
      <c r="K19" t="s">
        <v>1115</v>
      </c>
      <c r="L19" s="52" t="str">
        <f t="shared" si="2"/>
        <v>Daughter</v>
      </c>
      <c r="M19" s="52">
        <f t="shared" si="3"/>
        <v>15</v>
      </c>
      <c r="N19" t="s">
        <v>1301</v>
      </c>
      <c r="O19" s="2">
        <v>5</v>
      </c>
      <c r="P19" s="52" t="s">
        <v>1651</v>
      </c>
    </row>
    <row r="20" spans="1:16" x14ac:dyDescent="0.2">
      <c r="A20" s="52">
        <v>19</v>
      </c>
      <c r="B20" t="s">
        <v>48</v>
      </c>
      <c r="C20" t="s">
        <v>111</v>
      </c>
      <c r="D20" t="s">
        <v>404</v>
      </c>
      <c r="E20" s="9" t="s">
        <v>1309</v>
      </c>
      <c r="G20">
        <v>6</v>
      </c>
      <c r="H20" s="55" t="str">
        <f t="shared" si="0"/>
        <v/>
      </c>
      <c r="I20" s="55">
        <f t="shared" si="1"/>
        <v>1855</v>
      </c>
      <c r="J20" t="s">
        <v>1301</v>
      </c>
      <c r="K20" t="s">
        <v>1115</v>
      </c>
      <c r="L20" s="52" t="str">
        <f t="shared" si="2"/>
        <v>Granddaughter</v>
      </c>
      <c r="M20" s="52">
        <f t="shared" si="3"/>
        <v>15</v>
      </c>
      <c r="N20" t="s">
        <v>1301</v>
      </c>
      <c r="O20" s="2">
        <v>5</v>
      </c>
      <c r="P20" s="52" t="s">
        <v>1651</v>
      </c>
    </row>
    <row r="21" spans="1:16" x14ac:dyDescent="0.2">
      <c r="A21" s="52">
        <v>20</v>
      </c>
      <c r="B21" t="s">
        <v>855</v>
      </c>
      <c r="C21" t="s">
        <v>123</v>
      </c>
      <c r="D21" t="s">
        <v>464</v>
      </c>
      <c r="E21" t="s">
        <v>427</v>
      </c>
      <c r="G21">
        <v>71</v>
      </c>
      <c r="H21" s="55" t="str">
        <f t="shared" si="0"/>
        <v/>
      </c>
      <c r="I21" s="55">
        <f t="shared" si="1"/>
        <v>1790</v>
      </c>
      <c r="J21" t="s">
        <v>1301</v>
      </c>
      <c r="K21" t="s">
        <v>1115</v>
      </c>
      <c r="L21" s="52" t="str">
        <f t="shared" si="2"/>
        <v>Visitor</v>
      </c>
      <c r="M21" s="52">
        <f t="shared" si="3"/>
        <v>15</v>
      </c>
      <c r="N21" t="s">
        <v>1301</v>
      </c>
      <c r="O21" s="2">
        <v>5</v>
      </c>
      <c r="P21" s="52" t="s">
        <v>1651</v>
      </c>
    </row>
    <row r="22" spans="1:16" x14ac:dyDescent="0.2">
      <c r="A22" s="52">
        <v>21</v>
      </c>
      <c r="B22" t="s">
        <v>856</v>
      </c>
      <c r="C22" t="s">
        <v>98</v>
      </c>
      <c r="D22" t="s">
        <v>422</v>
      </c>
      <c r="E22" t="s">
        <v>761</v>
      </c>
      <c r="F22">
        <v>20</v>
      </c>
      <c r="H22" s="55">
        <f t="shared" si="0"/>
        <v>1841</v>
      </c>
      <c r="I22" s="55" t="str">
        <f t="shared" si="1"/>
        <v/>
      </c>
      <c r="J22" t="s">
        <v>144</v>
      </c>
      <c r="K22" t="s">
        <v>752</v>
      </c>
      <c r="L22" s="52" t="str">
        <f t="shared" si="2"/>
        <v>Servant</v>
      </c>
      <c r="M22" s="52">
        <f t="shared" si="3"/>
        <v>15</v>
      </c>
      <c r="N22" t="s">
        <v>1301</v>
      </c>
      <c r="O22" s="2">
        <v>5</v>
      </c>
      <c r="P22" s="52" t="s">
        <v>1651</v>
      </c>
    </row>
    <row r="23" spans="1:16" x14ac:dyDescent="0.2">
      <c r="A23" s="52">
        <v>22</v>
      </c>
      <c r="B23" t="s">
        <v>857</v>
      </c>
      <c r="C23" t="s">
        <v>269</v>
      </c>
      <c r="D23" t="s">
        <v>422</v>
      </c>
      <c r="E23" t="s">
        <v>761</v>
      </c>
      <c r="F23">
        <v>18</v>
      </c>
      <c r="H23" s="55">
        <f t="shared" si="0"/>
        <v>1843</v>
      </c>
      <c r="I23" s="55" t="str">
        <f t="shared" si="1"/>
        <v/>
      </c>
      <c r="J23" t="s">
        <v>144</v>
      </c>
      <c r="K23" t="s">
        <v>733</v>
      </c>
      <c r="L23" s="52" t="str">
        <f t="shared" si="2"/>
        <v>Servant</v>
      </c>
      <c r="M23" s="52">
        <f t="shared" si="3"/>
        <v>15</v>
      </c>
      <c r="N23" t="s">
        <v>1301</v>
      </c>
      <c r="O23" s="2">
        <v>5</v>
      </c>
      <c r="P23" s="52" t="s">
        <v>1651</v>
      </c>
    </row>
    <row r="24" spans="1:16" x14ac:dyDescent="0.2">
      <c r="A24" s="52">
        <v>23</v>
      </c>
      <c r="B24" t="s">
        <v>858</v>
      </c>
      <c r="C24" t="s">
        <v>71</v>
      </c>
      <c r="D24" t="s">
        <v>422</v>
      </c>
      <c r="E24" t="s">
        <v>761</v>
      </c>
      <c r="F24">
        <v>16</v>
      </c>
      <c r="H24" s="55">
        <f t="shared" si="0"/>
        <v>1845</v>
      </c>
      <c r="I24" s="55" t="str">
        <f t="shared" si="1"/>
        <v/>
      </c>
      <c r="J24" t="s">
        <v>1301</v>
      </c>
      <c r="K24" t="s">
        <v>863</v>
      </c>
      <c r="L24" s="52" t="str">
        <f t="shared" si="2"/>
        <v>Servant</v>
      </c>
      <c r="M24" s="52">
        <f t="shared" si="3"/>
        <v>15</v>
      </c>
      <c r="N24" t="s">
        <v>1301</v>
      </c>
      <c r="O24" s="2">
        <v>5</v>
      </c>
      <c r="P24" s="52" t="s">
        <v>1651</v>
      </c>
    </row>
    <row r="25" spans="1:16" x14ac:dyDescent="0.2">
      <c r="A25" s="52">
        <v>24</v>
      </c>
      <c r="B25" t="s">
        <v>859</v>
      </c>
      <c r="C25" t="s">
        <v>169</v>
      </c>
      <c r="D25" t="s">
        <v>422</v>
      </c>
      <c r="E25" t="s">
        <v>761</v>
      </c>
      <c r="G25">
        <v>16</v>
      </c>
      <c r="H25" s="55" t="str">
        <f t="shared" si="0"/>
        <v/>
      </c>
      <c r="I25" s="55">
        <f t="shared" si="1"/>
        <v>1845</v>
      </c>
      <c r="J25" s="9" t="s">
        <v>713</v>
      </c>
      <c r="K25" t="s">
        <v>1285</v>
      </c>
      <c r="L25" s="52" t="str">
        <f t="shared" si="2"/>
        <v>Servant</v>
      </c>
      <c r="M25" s="52">
        <f t="shared" si="3"/>
        <v>15</v>
      </c>
      <c r="N25" t="s">
        <v>1301</v>
      </c>
      <c r="O25" s="2">
        <v>5</v>
      </c>
      <c r="P25" s="52" t="s">
        <v>1651</v>
      </c>
    </row>
    <row r="26" spans="1:16" x14ac:dyDescent="0.2">
      <c r="A26" s="52">
        <v>25</v>
      </c>
      <c r="B26" t="s">
        <v>151</v>
      </c>
      <c r="C26" t="s">
        <v>50</v>
      </c>
      <c r="D26" t="s">
        <v>9</v>
      </c>
      <c r="E26" t="s">
        <v>5</v>
      </c>
      <c r="F26">
        <v>28</v>
      </c>
      <c r="H26" s="55">
        <f t="shared" si="0"/>
        <v>1833</v>
      </c>
      <c r="I26" s="55" t="str">
        <f t="shared" si="1"/>
        <v/>
      </c>
      <c r="J26" t="s">
        <v>12</v>
      </c>
      <c r="K26" t="s">
        <v>871</v>
      </c>
      <c r="L26" s="52" t="str">
        <f t="shared" si="2"/>
        <v>Head</v>
      </c>
      <c r="M26" s="52">
        <f t="shared" si="3"/>
        <v>25</v>
      </c>
      <c r="N26" t="s">
        <v>1301</v>
      </c>
      <c r="O26" s="2">
        <v>6</v>
      </c>
      <c r="P26" s="52" t="s">
        <v>1651</v>
      </c>
    </row>
    <row r="27" spans="1:16" x14ac:dyDescent="0.2">
      <c r="A27" s="52">
        <v>26</v>
      </c>
      <c r="B27" t="s">
        <v>151</v>
      </c>
      <c r="C27" t="s">
        <v>390</v>
      </c>
      <c r="D27" t="s">
        <v>397</v>
      </c>
      <c r="E27" t="s">
        <v>5</v>
      </c>
      <c r="G27">
        <v>28</v>
      </c>
      <c r="H27" s="55" t="str">
        <f t="shared" si="0"/>
        <v/>
      </c>
      <c r="I27" s="55">
        <f t="shared" si="1"/>
        <v>1833</v>
      </c>
      <c r="J27" t="s">
        <v>1124</v>
      </c>
      <c r="K27" t="s">
        <v>872</v>
      </c>
      <c r="L27" s="52" t="str">
        <f t="shared" si="2"/>
        <v>Wife</v>
      </c>
      <c r="M27" s="52">
        <f t="shared" si="3"/>
        <v>25</v>
      </c>
      <c r="N27" t="s">
        <v>1301</v>
      </c>
      <c r="O27" s="2">
        <v>6</v>
      </c>
      <c r="P27" s="52" t="s">
        <v>1651</v>
      </c>
    </row>
    <row r="28" spans="1:16" x14ac:dyDescent="0.2">
      <c r="A28" s="52">
        <v>27</v>
      </c>
      <c r="B28" t="s">
        <v>151</v>
      </c>
      <c r="C28" t="s">
        <v>864</v>
      </c>
      <c r="D28" t="s">
        <v>400</v>
      </c>
      <c r="E28" s="9" t="s">
        <v>1309</v>
      </c>
      <c r="G28">
        <v>3</v>
      </c>
      <c r="H28" s="55" t="str">
        <f t="shared" si="0"/>
        <v/>
      </c>
      <c r="I28" s="55">
        <f t="shared" si="1"/>
        <v>1858</v>
      </c>
      <c r="J28" t="s">
        <v>1822</v>
      </c>
      <c r="K28" t="s">
        <v>733</v>
      </c>
      <c r="L28" s="52" t="str">
        <f t="shared" si="2"/>
        <v>Daughter</v>
      </c>
      <c r="M28" s="52">
        <f t="shared" si="3"/>
        <v>25</v>
      </c>
      <c r="N28" t="s">
        <v>1301</v>
      </c>
      <c r="O28" s="2">
        <v>6</v>
      </c>
      <c r="P28" s="52" t="s">
        <v>1651</v>
      </c>
    </row>
    <row r="29" spans="1:16" ht="17.25" customHeight="1" x14ac:dyDescent="0.2">
      <c r="A29" s="52">
        <v>28</v>
      </c>
      <c r="B29" t="s">
        <v>865</v>
      </c>
      <c r="C29" t="s">
        <v>71</v>
      </c>
      <c r="D29" t="s">
        <v>9</v>
      </c>
      <c r="E29" t="s">
        <v>5</v>
      </c>
      <c r="F29">
        <v>51</v>
      </c>
      <c r="H29" s="55">
        <f t="shared" si="0"/>
        <v>1810</v>
      </c>
      <c r="I29" s="55" t="str">
        <f t="shared" si="1"/>
        <v/>
      </c>
      <c r="J29" s="4" t="s">
        <v>125</v>
      </c>
      <c r="K29" t="s">
        <v>873</v>
      </c>
      <c r="L29" s="52" t="str">
        <f t="shared" si="2"/>
        <v>Head</v>
      </c>
      <c r="M29" s="52">
        <f t="shared" si="3"/>
        <v>28</v>
      </c>
      <c r="N29" s="3" t="s">
        <v>1821</v>
      </c>
      <c r="O29" s="2">
        <v>7</v>
      </c>
      <c r="P29" s="52" t="s">
        <v>1651</v>
      </c>
    </row>
    <row r="30" spans="1:16" x14ac:dyDescent="0.2">
      <c r="A30" s="52">
        <v>29</v>
      </c>
      <c r="B30" t="s">
        <v>865</v>
      </c>
      <c r="C30" t="s">
        <v>46</v>
      </c>
      <c r="D30" t="s">
        <v>397</v>
      </c>
      <c r="E30" t="s">
        <v>5</v>
      </c>
      <c r="G30">
        <v>46</v>
      </c>
      <c r="H30" s="55" t="str">
        <f t="shared" si="0"/>
        <v/>
      </c>
      <c r="I30" s="55">
        <f t="shared" si="1"/>
        <v>1815</v>
      </c>
      <c r="J30" s="9" t="s">
        <v>1301</v>
      </c>
      <c r="K30" t="s">
        <v>458</v>
      </c>
      <c r="L30" s="52" t="str">
        <f t="shared" si="2"/>
        <v>Wife</v>
      </c>
      <c r="M30" s="52">
        <f t="shared" si="3"/>
        <v>28</v>
      </c>
      <c r="N30" s="3" t="s">
        <v>1821</v>
      </c>
      <c r="O30" s="2">
        <v>7</v>
      </c>
      <c r="P30" s="52" t="s">
        <v>1651</v>
      </c>
    </row>
    <row r="31" spans="1:16" x14ac:dyDescent="0.2">
      <c r="A31" s="52">
        <v>30</v>
      </c>
      <c r="B31" t="s">
        <v>865</v>
      </c>
      <c r="C31" t="s">
        <v>50</v>
      </c>
      <c r="D31" t="s">
        <v>409</v>
      </c>
      <c r="E31" t="s">
        <v>761</v>
      </c>
      <c r="F31">
        <v>21</v>
      </c>
      <c r="H31" s="55">
        <f t="shared" si="0"/>
        <v>1840</v>
      </c>
      <c r="I31" s="55" t="str">
        <f t="shared" si="1"/>
        <v/>
      </c>
      <c r="J31" t="s">
        <v>12</v>
      </c>
      <c r="K31" t="s">
        <v>624</v>
      </c>
      <c r="L31" s="52" t="str">
        <f t="shared" si="2"/>
        <v>Son</v>
      </c>
      <c r="M31" s="52">
        <f t="shared" si="3"/>
        <v>28</v>
      </c>
      <c r="N31" s="3" t="s">
        <v>1821</v>
      </c>
      <c r="O31" s="2">
        <v>7</v>
      </c>
      <c r="P31" s="52" t="s">
        <v>1651</v>
      </c>
    </row>
    <row r="32" spans="1:16" x14ac:dyDescent="0.2">
      <c r="A32" s="52">
        <v>31</v>
      </c>
      <c r="B32" t="s">
        <v>865</v>
      </c>
      <c r="C32" t="s">
        <v>55</v>
      </c>
      <c r="D32" t="s">
        <v>409</v>
      </c>
      <c r="E32" t="s">
        <v>761</v>
      </c>
      <c r="F32">
        <v>8</v>
      </c>
      <c r="H32" s="55">
        <f t="shared" si="0"/>
        <v>1853</v>
      </c>
      <c r="I32" s="55" t="str">
        <f t="shared" si="1"/>
        <v/>
      </c>
      <c r="J32" t="s">
        <v>1301</v>
      </c>
      <c r="K32" t="s">
        <v>752</v>
      </c>
      <c r="L32" s="52" t="str">
        <f t="shared" si="2"/>
        <v>Son</v>
      </c>
      <c r="M32" s="52">
        <f t="shared" si="3"/>
        <v>28</v>
      </c>
      <c r="N32" s="3" t="s">
        <v>1821</v>
      </c>
      <c r="O32" s="2">
        <v>7</v>
      </c>
      <c r="P32" s="52" t="s">
        <v>1651</v>
      </c>
    </row>
    <row r="33" spans="1:16" x14ac:dyDescent="0.2">
      <c r="A33" s="52">
        <v>32</v>
      </c>
      <c r="B33" t="s">
        <v>865</v>
      </c>
      <c r="C33" t="s">
        <v>635</v>
      </c>
      <c r="D33" t="s">
        <v>400</v>
      </c>
      <c r="E33" t="s">
        <v>761</v>
      </c>
      <c r="G33">
        <v>6</v>
      </c>
      <c r="H33" s="55" t="str">
        <f t="shared" si="0"/>
        <v/>
      </c>
      <c r="I33" s="55">
        <f t="shared" si="1"/>
        <v>1855</v>
      </c>
      <c r="J33" t="s">
        <v>1301</v>
      </c>
      <c r="K33" s="4" t="s">
        <v>874</v>
      </c>
      <c r="L33" s="52" t="str">
        <f t="shared" si="2"/>
        <v>Daughter</v>
      </c>
      <c r="M33" s="52">
        <f t="shared" si="3"/>
        <v>28</v>
      </c>
      <c r="N33" s="3" t="s">
        <v>1821</v>
      </c>
      <c r="O33" s="2">
        <v>7</v>
      </c>
      <c r="P33" s="52" t="s">
        <v>1651</v>
      </c>
    </row>
    <row r="34" spans="1:16" x14ac:dyDescent="0.2">
      <c r="A34" s="52">
        <v>33</v>
      </c>
      <c r="B34" t="s">
        <v>865</v>
      </c>
      <c r="C34" t="s">
        <v>788</v>
      </c>
      <c r="D34" t="s">
        <v>400</v>
      </c>
      <c r="E34" t="s">
        <v>761</v>
      </c>
      <c r="G34">
        <v>4</v>
      </c>
      <c r="H34" s="55" t="str">
        <f t="shared" si="0"/>
        <v/>
      </c>
      <c r="I34" s="55">
        <f t="shared" si="1"/>
        <v>1857</v>
      </c>
      <c r="J34" t="s">
        <v>1301</v>
      </c>
      <c r="K34" t="s">
        <v>460</v>
      </c>
      <c r="L34" s="52" t="str">
        <f t="shared" si="2"/>
        <v>Daughter</v>
      </c>
      <c r="M34" s="52">
        <f t="shared" si="3"/>
        <v>28</v>
      </c>
      <c r="N34" s="3" t="s">
        <v>1821</v>
      </c>
      <c r="O34" s="2">
        <v>7</v>
      </c>
      <c r="P34" s="52" t="s">
        <v>1651</v>
      </c>
    </row>
    <row r="35" spans="1:16" x14ac:dyDescent="0.2">
      <c r="A35" s="52">
        <v>34</v>
      </c>
      <c r="B35" t="s">
        <v>43</v>
      </c>
      <c r="C35" t="s">
        <v>44</v>
      </c>
      <c r="D35" t="s">
        <v>9</v>
      </c>
      <c r="E35" t="s">
        <v>5</v>
      </c>
      <c r="F35">
        <v>41</v>
      </c>
      <c r="H35" s="55">
        <f t="shared" si="0"/>
        <v>1820</v>
      </c>
      <c r="I35" s="55" t="str">
        <f t="shared" si="1"/>
        <v/>
      </c>
      <c r="J35" t="s">
        <v>18</v>
      </c>
      <c r="K35" t="s">
        <v>1115</v>
      </c>
      <c r="L35" s="52" t="str">
        <f t="shared" si="2"/>
        <v>Head</v>
      </c>
      <c r="M35" s="52">
        <f t="shared" si="3"/>
        <v>34</v>
      </c>
      <c r="N35" s="2" t="s">
        <v>96</v>
      </c>
      <c r="O35" s="2">
        <v>8</v>
      </c>
      <c r="P35" s="52" t="s">
        <v>1820</v>
      </c>
    </row>
    <row r="36" spans="1:16" x14ac:dyDescent="0.2">
      <c r="A36" s="52">
        <v>35</v>
      </c>
      <c r="B36" t="s">
        <v>43</v>
      </c>
      <c r="C36" t="s">
        <v>816</v>
      </c>
      <c r="D36" t="s">
        <v>397</v>
      </c>
      <c r="E36" t="s">
        <v>5</v>
      </c>
      <c r="G36">
        <v>37</v>
      </c>
      <c r="H36" s="55" t="str">
        <f t="shared" si="0"/>
        <v/>
      </c>
      <c r="I36" s="55">
        <f t="shared" si="1"/>
        <v>1824</v>
      </c>
      <c r="J36" t="s">
        <v>768</v>
      </c>
      <c r="K36" t="s">
        <v>407</v>
      </c>
      <c r="L36" s="52" t="str">
        <f t="shared" si="2"/>
        <v>Wife</v>
      </c>
      <c r="M36" s="52">
        <f t="shared" si="3"/>
        <v>34</v>
      </c>
      <c r="N36" s="2" t="s">
        <v>96</v>
      </c>
      <c r="O36" s="2">
        <v>8</v>
      </c>
      <c r="P36" s="52" t="s">
        <v>1651</v>
      </c>
    </row>
    <row r="37" spans="1:16" x14ac:dyDescent="0.2">
      <c r="A37" s="52">
        <v>36</v>
      </c>
      <c r="B37" t="s">
        <v>43</v>
      </c>
      <c r="C37" t="s">
        <v>406</v>
      </c>
      <c r="D37" t="s">
        <v>409</v>
      </c>
      <c r="E37" t="s">
        <v>761</v>
      </c>
      <c r="F37">
        <v>13</v>
      </c>
      <c r="H37" s="55">
        <f t="shared" si="0"/>
        <v>1848</v>
      </c>
      <c r="I37" s="55" t="str">
        <f t="shared" si="1"/>
        <v/>
      </c>
      <c r="J37" t="s">
        <v>784</v>
      </c>
      <c r="K37" t="s">
        <v>1115</v>
      </c>
      <c r="L37" s="52" t="str">
        <f t="shared" si="2"/>
        <v>Son</v>
      </c>
      <c r="M37" s="52">
        <f t="shared" si="3"/>
        <v>34</v>
      </c>
      <c r="N37" s="2" t="s">
        <v>96</v>
      </c>
      <c r="O37" s="2">
        <v>8</v>
      </c>
      <c r="P37" s="52" t="s">
        <v>1651</v>
      </c>
    </row>
    <row r="38" spans="1:16" x14ac:dyDescent="0.2">
      <c r="A38" s="52">
        <v>37</v>
      </c>
      <c r="B38" t="s">
        <v>43</v>
      </c>
      <c r="C38" t="s">
        <v>60</v>
      </c>
      <c r="D38" t="s">
        <v>409</v>
      </c>
      <c r="E38" t="s">
        <v>761</v>
      </c>
      <c r="F38">
        <v>10</v>
      </c>
      <c r="H38" s="55">
        <f t="shared" si="0"/>
        <v>1851</v>
      </c>
      <c r="I38" s="55" t="str">
        <f t="shared" si="1"/>
        <v/>
      </c>
      <c r="J38" t="s">
        <v>784</v>
      </c>
      <c r="K38" t="s">
        <v>1115</v>
      </c>
      <c r="L38" s="52" t="str">
        <f t="shared" si="2"/>
        <v>Son</v>
      </c>
      <c r="M38" s="52">
        <f t="shared" si="3"/>
        <v>34</v>
      </c>
      <c r="N38" s="2" t="s">
        <v>96</v>
      </c>
      <c r="O38" s="2">
        <v>8</v>
      </c>
      <c r="P38" s="52" t="s">
        <v>1651</v>
      </c>
    </row>
    <row r="39" spans="1:16" x14ac:dyDescent="0.2">
      <c r="A39" s="52">
        <v>38</v>
      </c>
      <c r="B39" t="s">
        <v>43</v>
      </c>
      <c r="C39" t="s">
        <v>71</v>
      </c>
      <c r="D39" t="s">
        <v>409</v>
      </c>
      <c r="E39" t="s">
        <v>761</v>
      </c>
      <c r="F39">
        <v>12</v>
      </c>
      <c r="H39" s="55">
        <f t="shared" si="0"/>
        <v>1849</v>
      </c>
      <c r="I39" s="55" t="str">
        <f t="shared" si="1"/>
        <v/>
      </c>
      <c r="J39" t="s">
        <v>784</v>
      </c>
      <c r="K39" t="s">
        <v>1115</v>
      </c>
      <c r="L39" s="52" t="str">
        <f t="shared" si="2"/>
        <v>Son</v>
      </c>
      <c r="M39" s="52">
        <f t="shared" si="3"/>
        <v>34</v>
      </c>
      <c r="N39" s="2" t="s">
        <v>96</v>
      </c>
      <c r="O39" s="2">
        <v>8</v>
      </c>
      <c r="P39" s="52" t="s">
        <v>1651</v>
      </c>
    </row>
    <row r="40" spans="1:16" x14ac:dyDescent="0.2">
      <c r="A40" s="52">
        <v>39</v>
      </c>
      <c r="B40" t="s">
        <v>1825</v>
      </c>
      <c r="C40" t="s">
        <v>866</v>
      </c>
      <c r="D40" t="s">
        <v>422</v>
      </c>
      <c r="E40" t="s">
        <v>761</v>
      </c>
      <c r="G40">
        <v>23</v>
      </c>
      <c r="H40" s="55" t="str">
        <f t="shared" si="0"/>
        <v/>
      </c>
      <c r="I40" s="55">
        <f t="shared" si="1"/>
        <v>1838</v>
      </c>
      <c r="J40" t="s">
        <v>713</v>
      </c>
      <c r="K40" t="s">
        <v>445</v>
      </c>
      <c r="L40" s="52" t="str">
        <f t="shared" si="2"/>
        <v>Servant</v>
      </c>
      <c r="M40" s="52">
        <f t="shared" si="3"/>
        <v>34</v>
      </c>
      <c r="N40" s="2" t="s">
        <v>96</v>
      </c>
      <c r="O40" s="2">
        <v>8</v>
      </c>
      <c r="P40" s="52" t="s">
        <v>1651</v>
      </c>
    </row>
    <row r="41" spans="1:16" x14ac:dyDescent="0.2">
      <c r="A41" s="52">
        <v>40</v>
      </c>
      <c r="B41" t="s">
        <v>867</v>
      </c>
      <c r="C41" t="s">
        <v>475</v>
      </c>
      <c r="D41" t="s">
        <v>422</v>
      </c>
      <c r="E41" t="s">
        <v>761</v>
      </c>
      <c r="G41">
        <v>23</v>
      </c>
      <c r="H41" s="55" t="str">
        <f t="shared" si="0"/>
        <v/>
      </c>
      <c r="I41" s="55">
        <f t="shared" si="1"/>
        <v>1838</v>
      </c>
      <c r="J41" t="s">
        <v>879</v>
      </c>
      <c r="K41" t="s">
        <v>860</v>
      </c>
      <c r="L41" s="52" t="str">
        <f t="shared" si="2"/>
        <v>Servant</v>
      </c>
      <c r="M41" s="52">
        <f t="shared" si="3"/>
        <v>34</v>
      </c>
      <c r="N41" s="2" t="s">
        <v>96</v>
      </c>
      <c r="O41" s="2">
        <v>8</v>
      </c>
      <c r="P41" s="52" t="s">
        <v>1651</v>
      </c>
    </row>
    <row r="42" spans="1:16" x14ac:dyDescent="0.2">
      <c r="A42" s="52">
        <v>41</v>
      </c>
      <c r="B42" t="s">
        <v>463</v>
      </c>
      <c r="C42" t="s">
        <v>50</v>
      </c>
      <c r="D42" t="s">
        <v>422</v>
      </c>
      <c r="E42" t="s">
        <v>761</v>
      </c>
      <c r="F42">
        <v>28</v>
      </c>
      <c r="H42" s="55">
        <f t="shared" si="0"/>
        <v>1833</v>
      </c>
      <c r="I42" s="55" t="str">
        <f t="shared" si="1"/>
        <v/>
      </c>
      <c r="J42" t="s">
        <v>144</v>
      </c>
      <c r="K42" t="s">
        <v>875</v>
      </c>
      <c r="L42" s="52" t="str">
        <f t="shared" si="2"/>
        <v>Servant</v>
      </c>
      <c r="M42" s="52">
        <f t="shared" si="3"/>
        <v>34</v>
      </c>
      <c r="N42" s="2" t="s">
        <v>96</v>
      </c>
      <c r="O42" s="2">
        <v>8</v>
      </c>
      <c r="P42" s="52" t="s">
        <v>1651</v>
      </c>
    </row>
    <row r="43" spans="1:16" x14ac:dyDescent="0.2">
      <c r="A43" s="52">
        <v>42</v>
      </c>
      <c r="B43" t="s">
        <v>103</v>
      </c>
      <c r="C43" t="s">
        <v>801</v>
      </c>
      <c r="D43" t="s">
        <v>422</v>
      </c>
      <c r="E43" t="s">
        <v>761</v>
      </c>
      <c r="F43">
        <v>39</v>
      </c>
      <c r="H43" s="55">
        <f t="shared" si="0"/>
        <v>1822</v>
      </c>
      <c r="I43" s="55" t="str">
        <f t="shared" si="1"/>
        <v/>
      </c>
      <c r="J43" t="s">
        <v>880</v>
      </c>
      <c r="K43" s="9" t="s">
        <v>1824</v>
      </c>
      <c r="L43" s="52" t="str">
        <f t="shared" si="2"/>
        <v>Servant</v>
      </c>
      <c r="M43" s="52">
        <f t="shared" si="3"/>
        <v>34</v>
      </c>
      <c r="N43" s="2" t="s">
        <v>96</v>
      </c>
      <c r="O43" s="2">
        <v>8</v>
      </c>
      <c r="P43" s="52" t="s">
        <v>1651</v>
      </c>
    </row>
    <row r="44" spans="1:16" x14ac:dyDescent="0.2">
      <c r="A44" s="52">
        <v>43</v>
      </c>
      <c r="B44" t="s">
        <v>868</v>
      </c>
      <c r="C44" t="s">
        <v>44</v>
      </c>
      <c r="D44" t="s">
        <v>422</v>
      </c>
      <c r="E44" t="s">
        <v>761</v>
      </c>
      <c r="F44">
        <v>20</v>
      </c>
      <c r="H44" s="55">
        <f t="shared" si="0"/>
        <v>1841</v>
      </c>
      <c r="I44" s="55" t="str">
        <f t="shared" si="1"/>
        <v/>
      </c>
      <c r="J44" t="s">
        <v>144</v>
      </c>
      <c r="K44" t="s">
        <v>1018</v>
      </c>
      <c r="L44" s="52" t="str">
        <f t="shared" si="2"/>
        <v>Servant</v>
      </c>
      <c r="M44" s="52">
        <f t="shared" si="3"/>
        <v>34</v>
      </c>
      <c r="N44" s="2" t="s">
        <v>96</v>
      </c>
      <c r="O44" s="2">
        <v>8</v>
      </c>
      <c r="P44" s="52" t="s">
        <v>1651</v>
      </c>
    </row>
    <row r="45" spans="1:16" x14ac:dyDescent="0.2">
      <c r="A45" s="52">
        <v>44</v>
      </c>
      <c r="B45" t="s">
        <v>445</v>
      </c>
      <c r="C45" t="s">
        <v>44</v>
      </c>
      <c r="D45" t="s">
        <v>422</v>
      </c>
      <c r="E45" t="s">
        <v>761</v>
      </c>
      <c r="F45">
        <v>16</v>
      </c>
      <c r="H45" s="55">
        <f t="shared" si="0"/>
        <v>1845</v>
      </c>
      <c r="I45" s="55" t="str">
        <f t="shared" si="1"/>
        <v/>
      </c>
      <c r="J45" t="s">
        <v>144</v>
      </c>
      <c r="K45" t="s">
        <v>876</v>
      </c>
      <c r="L45" s="52" t="str">
        <f t="shared" si="2"/>
        <v>Servant</v>
      </c>
      <c r="M45" s="52">
        <f t="shared" si="3"/>
        <v>34</v>
      </c>
      <c r="N45" s="2" t="s">
        <v>96</v>
      </c>
      <c r="O45" s="2">
        <v>8</v>
      </c>
      <c r="P45" s="52" t="s">
        <v>1651</v>
      </c>
    </row>
    <row r="46" spans="1:16" x14ac:dyDescent="0.2">
      <c r="A46" s="52">
        <v>45</v>
      </c>
      <c r="B46" t="s">
        <v>82</v>
      </c>
      <c r="C46" t="s">
        <v>44</v>
      </c>
      <c r="D46" t="s">
        <v>9</v>
      </c>
      <c r="E46" t="s">
        <v>5</v>
      </c>
      <c r="F46">
        <v>54</v>
      </c>
      <c r="H46" s="55">
        <f t="shared" si="0"/>
        <v>1807</v>
      </c>
      <c r="I46" s="55" t="str">
        <f t="shared" si="1"/>
        <v/>
      </c>
      <c r="J46" t="s">
        <v>18</v>
      </c>
      <c r="K46" t="s">
        <v>833</v>
      </c>
      <c r="L46" s="52" t="str">
        <f t="shared" si="2"/>
        <v>Head</v>
      </c>
      <c r="M46" s="52">
        <f t="shared" si="3"/>
        <v>45</v>
      </c>
      <c r="N46" t="s">
        <v>1301</v>
      </c>
      <c r="O46" s="2">
        <v>9</v>
      </c>
      <c r="P46" s="52" t="s">
        <v>1823</v>
      </c>
    </row>
    <row r="47" spans="1:16" x14ac:dyDescent="0.2">
      <c r="A47" s="52">
        <v>46</v>
      </c>
      <c r="B47" t="s">
        <v>82</v>
      </c>
      <c r="C47" t="s">
        <v>200</v>
      </c>
      <c r="D47" t="s">
        <v>397</v>
      </c>
      <c r="E47" t="s">
        <v>5</v>
      </c>
      <c r="G47">
        <v>56</v>
      </c>
      <c r="H47" s="55" t="str">
        <f t="shared" si="0"/>
        <v/>
      </c>
      <c r="I47" s="55">
        <f t="shared" si="1"/>
        <v>1805</v>
      </c>
      <c r="J47" t="s">
        <v>1301</v>
      </c>
      <c r="K47" t="s">
        <v>834</v>
      </c>
      <c r="L47" s="52" t="str">
        <f t="shared" si="2"/>
        <v>Wife</v>
      </c>
      <c r="M47" s="52">
        <f t="shared" si="3"/>
        <v>45</v>
      </c>
      <c r="N47" t="s">
        <v>1301</v>
      </c>
      <c r="O47" s="2">
        <v>9</v>
      </c>
      <c r="P47" s="52" t="s">
        <v>1651</v>
      </c>
    </row>
    <row r="48" spans="1:16" x14ac:dyDescent="0.2">
      <c r="A48" s="52">
        <v>47</v>
      </c>
      <c r="B48" t="s">
        <v>64</v>
      </c>
      <c r="C48" t="s">
        <v>825</v>
      </c>
      <c r="D48" t="s">
        <v>446</v>
      </c>
      <c r="E48" t="s">
        <v>761</v>
      </c>
      <c r="F48">
        <v>17</v>
      </c>
      <c r="H48" s="55">
        <f t="shared" si="0"/>
        <v>1844</v>
      </c>
      <c r="I48" s="55" t="str">
        <f t="shared" si="1"/>
        <v/>
      </c>
      <c r="J48" t="s">
        <v>1301</v>
      </c>
      <c r="K48" t="s">
        <v>551</v>
      </c>
      <c r="L48" s="52" t="str">
        <f t="shared" si="2"/>
        <v>Nephew</v>
      </c>
      <c r="M48" s="52">
        <f t="shared" si="3"/>
        <v>45</v>
      </c>
      <c r="N48" t="s">
        <v>1301</v>
      </c>
      <c r="O48" s="2">
        <v>9</v>
      </c>
      <c r="P48" s="52" t="s">
        <v>1651</v>
      </c>
    </row>
    <row r="49" spans="1:16" x14ac:dyDescent="0.2">
      <c r="A49" s="52">
        <v>48</v>
      </c>
      <c r="B49" t="s">
        <v>869</v>
      </c>
      <c r="C49" t="s">
        <v>123</v>
      </c>
      <c r="D49" t="s">
        <v>422</v>
      </c>
      <c r="E49" t="s">
        <v>761</v>
      </c>
      <c r="G49">
        <v>17</v>
      </c>
      <c r="H49" s="55" t="str">
        <f t="shared" si="0"/>
        <v/>
      </c>
      <c r="I49" s="55">
        <f t="shared" si="1"/>
        <v>1844</v>
      </c>
      <c r="J49" t="s">
        <v>879</v>
      </c>
      <c r="K49" t="s">
        <v>877</v>
      </c>
      <c r="L49" s="52" t="str">
        <f t="shared" si="2"/>
        <v>Servant</v>
      </c>
      <c r="M49" s="52">
        <f t="shared" si="3"/>
        <v>45</v>
      </c>
      <c r="N49" t="s">
        <v>1301</v>
      </c>
      <c r="O49" s="2">
        <v>9</v>
      </c>
      <c r="P49" s="52" t="s">
        <v>1651</v>
      </c>
    </row>
    <row r="50" spans="1:16" x14ac:dyDescent="0.2">
      <c r="A50" s="52">
        <v>49</v>
      </c>
      <c r="B50" t="s">
        <v>870</v>
      </c>
      <c r="C50" t="s">
        <v>163</v>
      </c>
      <c r="D50" t="s">
        <v>422</v>
      </c>
      <c r="E50" t="s">
        <v>761</v>
      </c>
      <c r="G50">
        <v>13</v>
      </c>
      <c r="H50" s="55" t="str">
        <f t="shared" si="0"/>
        <v/>
      </c>
      <c r="I50" s="55">
        <f t="shared" si="1"/>
        <v>1848</v>
      </c>
      <c r="J50" t="s">
        <v>713</v>
      </c>
      <c r="K50" t="s">
        <v>878</v>
      </c>
      <c r="L50" s="52" t="str">
        <f t="shared" si="2"/>
        <v>Servant</v>
      </c>
      <c r="M50" s="52">
        <f t="shared" si="3"/>
        <v>45</v>
      </c>
      <c r="N50" t="s">
        <v>1301</v>
      </c>
      <c r="O50" s="2">
        <v>9</v>
      </c>
      <c r="P50" s="52" t="s">
        <v>1651</v>
      </c>
    </row>
    <row r="51" spans="1:16" x14ac:dyDescent="0.2">
      <c r="A51" s="52">
        <v>50</v>
      </c>
      <c r="B51" t="s">
        <v>881</v>
      </c>
      <c r="C51" t="s">
        <v>69</v>
      </c>
      <c r="D51" t="s">
        <v>422</v>
      </c>
      <c r="E51" t="s">
        <v>761</v>
      </c>
      <c r="F51">
        <v>25</v>
      </c>
      <c r="H51" s="55">
        <f t="shared" si="0"/>
        <v>1836</v>
      </c>
      <c r="I51" s="55" t="str">
        <f t="shared" si="1"/>
        <v/>
      </c>
      <c r="J51" t="s">
        <v>885</v>
      </c>
      <c r="K51" t="s">
        <v>884</v>
      </c>
      <c r="L51" s="52" t="str">
        <f t="shared" si="2"/>
        <v>Servant</v>
      </c>
      <c r="M51" s="52">
        <f t="shared" si="3"/>
        <v>45</v>
      </c>
      <c r="N51" t="s">
        <v>1301</v>
      </c>
      <c r="O51" s="2">
        <v>9</v>
      </c>
      <c r="P51" s="52" t="s">
        <v>1651</v>
      </c>
    </row>
    <row r="52" spans="1:16" x14ac:dyDescent="0.2">
      <c r="A52" s="52">
        <v>51</v>
      </c>
      <c r="B52" t="s">
        <v>882</v>
      </c>
      <c r="C52" t="s">
        <v>44</v>
      </c>
      <c r="D52" t="s">
        <v>422</v>
      </c>
      <c r="E52" t="s">
        <v>761</v>
      </c>
      <c r="F52">
        <v>22</v>
      </c>
      <c r="H52" s="55">
        <f t="shared" si="0"/>
        <v>1839</v>
      </c>
      <c r="I52" s="55" t="str">
        <f t="shared" si="1"/>
        <v/>
      </c>
      <c r="J52" t="s">
        <v>185</v>
      </c>
      <c r="K52" t="s">
        <v>843</v>
      </c>
      <c r="L52" s="52" t="str">
        <f t="shared" si="2"/>
        <v>Servant</v>
      </c>
      <c r="M52" s="52">
        <f t="shared" si="3"/>
        <v>45</v>
      </c>
      <c r="N52" t="s">
        <v>1301</v>
      </c>
      <c r="O52" s="2">
        <v>9</v>
      </c>
      <c r="P52" s="52" t="s">
        <v>1651</v>
      </c>
    </row>
    <row r="53" spans="1:16" x14ac:dyDescent="0.2">
      <c r="A53" s="52">
        <v>52</v>
      </c>
      <c r="B53" t="s">
        <v>883</v>
      </c>
      <c r="C53" t="s">
        <v>122</v>
      </c>
      <c r="D53" t="s">
        <v>422</v>
      </c>
      <c r="E53" t="s">
        <v>761</v>
      </c>
      <c r="F53">
        <v>26</v>
      </c>
      <c r="H53" s="55">
        <f t="shared" si="0"/>
        <v>1835</v>
      </c>
      <c r="I53" s="55" t="str">
        <f t="shared" si="1"/>
        <v/>
      </c>
      <c r="J53" t="s">
        <v>887</v>
      </c>
      <c r="K53" t="s">
        <v>886</v>
      </c>
      <c r="L53" s="52" t="str">
        <f t="shared" si="2"/>
        <v>Servant</v>
      </c>
      <c r="M53" s="52">
        <f t="shared" si="3"/>
        <v>45</v>
      </c>
      <c r="N53" t="s">
        <v>1301</v>
      </c>
      <c r="O53" s="2">
        <v>9</v>
      </c>
      <c r="P53" s="52" t="s">
        <v>1651</v>
      </c>
    </row>
    <row r="54" spans="1:16" x14ac:dyDescent="0.2">
      <c r="A54" s="52">
        <v>53</v>
      </c>
      <c r="B54" t="s">
        <v>103</v>
      </c>
      <c r="C54" t="s">
        <v>42</v>
      </c>
      <c r="D54" t="s">
        <v>422</v>
      </c>
      <c r="E54" t="s">
        <v>761</v>
      </c>
      <c r="F54">
        <v>25</v>
      </c>
      <c r="H54" s="55">
        <f t="shared" si="0"/>
        <v>1836</v>
      </c>
      <c r="I54" s="55" t="str">
        <f t="shared" si="1"/>
        <v/>
      </c>
      <c r="J54" t="s">
        <v>887</v>
      </c>
      <c r="K54" t="s">
        <v>450</v>
      </c>
      <c r="L54" s="52" t="str">
        <f t="shared" si="2"/>
        <v>Servant</v>
      </c>
      <c r="M54" s="52">
        <f t="shared" si="3"/>
        <v>45</v>
      </c>
      <c r="N54" t="s">
        <v>1301</v>
      </c>
      <c r="O54" s="2">
        <v>9</v>
      </c>
      <c r="P54" s="52" t="s">
        <v>1651</v>
      </c>
    </row>
    <row r="55" spans="1:16" x14ac:dyDescent="0.2">
      <c r="A55" s="52">
        <v>54</v>
      </c>
      <c r="B55" t="s">
        <v>152</v>
      </c>
      <c r="C55" t="s">
        <v>101</v>
      </c>
      <c r="D55" t="s">
        <v>9</v>
      </c>
      <c r="E55" t="s">
        <v>5</v>
      </c>
      <c r="F55">
        <v>26</v>
      </c>
      <c r="H55" s="55">
        <f t="shared" si="0"/>
        <v>1835</v>
      </c>
      <c r="I55" s="55" t="str">
        <f t="shared" si="1"/>
        <v/>
      </c>
      <c r="J55" t="s">
        <v>12</v>
      </c>
      <c r="K55" t="s">
        <v>892</v>
      </c>
      <c r="L55" s="52" t="str">
        <f t="shared" si="2"/>
        <v>Head</v>
      </c>
      <c r="M55" s="52">
        <f t="shared" si="3"/>
        <v>54</v>
      </c>
      <c r="N55" t="s">
        <v>1301</v>
      </c>
      <c r="O55" s="2">
        <v>10</v>
      </c>
      <c r="P55" s="52" t="s">
        <v>1651</v>
      </c>
    </row>
    <row r="56" spans="1:16" x14ac:dyDescent="0.2">
      <c r="A56" s="52">
        <v>55</v>
      </c>
      <c r="B56" t="s">
        <v>152</v>
      </c>
      <c r="C56" t="s">
        <v>201</v>
      </c>
      <c r="D56" t="s">
        <v>397</v>
      </c>
      <c r="E56" t="s">
        <v>5</v>
      </c>
      <c r="G56">
        <v>21</v>
      </c>
      <c r="H56" s="55" t="str">
        <f t="shared" si="0"/>
        <v/>
      </c>
      <c r="I56" s="55">
        <f t="shared" si="1"/>
        <v>1840</v>
      </c>
      <c r="J56" t="s">
        <v>1301</v>
      </c>
      <c r="K56" t="s">
        <v>893</v>
      </c>
      <c r="L56" s="52" t="str">
        <f t="shared" si="2"/>
        <v>Wife</v>
      </c>
      <c r="M56" s="52">
        <f t="shared" si="3"/>
        <v>54</v>
      </c>
      <c r="N56" t="s">
        <v>1301</v>
      </c>
      <c r="O56" s="2">
        <v>10</v>
      </c>
      <c r="P56" s="52" t="s">
        <v>1651</v>
      </c>
    </row>
    <row r="57" spans="1:16" x14ac:dyDescent="0.2">
      <c r="A57" s="52">
        <v>56</v>
      </c>
      <c r="B57" t="s">
        <v>152</v>
      </c>
      <c r="C57" t="s">
        <v>65</v>
      </c>
      <c r="D57" t="s">
        <v>409</v>
      </c>
      <c r="E57" t="s">
        <v>761</v>
      </c>
      <c r="F57">
        <v>2</v>
      </c>
      <c r="H57" s="55">
        <f t="shared" si="0"/>
        <v>1859</v>
      </c>
      <c r="I57" s="55" t="str">
        <f t="shared" si="1"/>
        <v/>
      </c>
      <c r="J57" t="s">
        <v>1301</v>
      </c>
      <c r="K57" t="s">
        <v>893</v>
      </c>
      <c r="L57" s="52" t="str">
        <f t="shared" si="2"/>
        <v>Son</v>
      </c>
      <c r="M57" s="52">
        <f t="shared" si="3"/>
        <v>54</v>
      </c>
      <c r="N57" t="s">
        <v>1301</v>
      </c>
      <c r="O57" s="2">
        <v>10</v>
      </c>
      <c r="P57" s="52" t="s">
        <v>1651</v>
      </c>
    </row>
    <row r="58" spans="1:16" x14ac:dyDescent="0.2">
      <c r="A58" s="52">
        <v>57</v>
      </c>
      <c r="B58" t="s">
        <v>152</v>
      </c>
      <c r="C58" t="s">
        <v>192</v>
      </c>
      <c r="D58" t="s">
        <v>409</v>
      </c>
      <c r="E58" t="s">
        <v>761</v>
      </c>
      <c r="F58">
        <v>2</v>
      </c>
      <c r="H58" s="55">
        <f t="shared" si="0"/>
        <v>1859</v>
      </c>
      <c r="I58" s="55" t="str">
        <f t="shared" si="1"/>
        <v/>
      </c>
      <c r="J58" t="s">
        <v>1301</v>
      </c>
      <c r="K58" t="s">
        <v>1115</v>
      </c>
      <c r="L58" s="52" t="str">
        <f t="shared" si="2"/>
        <v>Son</v>
      </c>
      <c r="M58" s="52">
        <f t="shared" si="3"/>
        <v>54</v>
      </c>
      <c r="N58" t="s">
        <v>1301</v>
      </c>
      <c r="O58" s="2">
        <v>10</v>
      </c>
      <c r="P58" s="52" t="s">
        <v>1651</v>
      </c>
    </row>
    <row r="59" spans="1:16" x14ac:dyDescent="0.2">
      <c r="A59" s="52">
        <v>58</v>
      </c>
      <c r="B59" t="s">
        <v>153</v>
      </c>
      <c r="C59" t="s">
        <v>154</v>
      </c>
      <c r="D59" t="s">
        <v>9</v>
      </c>
      <c r="E59" t="s">
        <v>5</v>
      </c>
      <c r="F59">
        <v>32</v>
      </c>
      <c r="H59" s="55">
        <f t="shared" si="0"/>
        <v>1829</v>
      </c>
      <c r="I59" s="55" t="str">
        <f t="shared" si="1"/>
        <v/>
      </c>
      <c r="J59" t="s">
        <v>12</v>
      </c>
      <c r="K59" t="s">
        <v>860</v>
      </c>
      <c r="L59" s="52" t="str">
        <f t="shared" si="2"/>
        <v>Head</v>
      </c>
      <c r="M59" s="52">
        <f t="shared" si="3"/>
        <v>58</v>
      </c>
      <c r="N59" t="s">
        <v>1301</v>
      </c>
      <c r="O59" s="2">
        <v>11</v>
      </c>
      <c r="P59" s="52" t="s">
        <v>1651</v>
      </c>
    </row>
    <row r="60" spans="1:16" x14ac:dyDescent="0.2">
      <c r="A60" s="52">
        <v>59</v>
      </c>
      <c r="B60" t="s">
        <v>153</v>
      </c>
      <c r="C60" t="s">
        <v>123</v>
      </c>
      <c r="D60" t="s">
        <v>397</v>
      </c>
      <c r="E60" t="s">
        <v>5</v>
      </c>
      <c r="G60">
        <v>29</v>
      </c>
      <c r="H60" s="55" t="str">
        <f t="shared" si="0"/>
        <v/>
      </c>
      <c r="I60" s="55">
        <f t="shared" si="1"/>
        <v>1832</v>
      </c>
      <c r="J60" t="s">
        <v>1301</v>
      </c>
      <c r="K60" t="s">
        <v>561</v>
      </c>
      <c r="L60" s="52" t="str">
        <f t="shared" si="2"/>
        <v>Wife</v>
      </c>
      <c r="M60" s="52">
        <f t="shared" si="3"/>
        <v>58</v>
      </c>
      <c r="N60" t="s">
        <v>1301</v>
      </c>
      <c r="O60" s="2">
        <v>11</v>
      </c>
      <c r="P60" s="52" t="s">
        <v>1651</v>
      </c>
    </row>
    <row r="61" spans="1:16" x14ac:dyDescent="0.2">
      <c r="A61" s="52">
        <v>60</v>
      </c>
      <c r="B61" t="s">
        <v>153</v>
      </c>
      <c r="C61" t="s">
        <v>101</v>
      </c>
      <c r="D61" t="s">
        <v>409</v>
      </c>
      <c r="E61" s="9" t="s">
        <v>1309</v>
      </c>
      <c r="F61">
        <v>8</v>
      </c>
      <c r="H61" s="55">
        <f t="shared" si="0"/>
        <v>1853</v>
      </c>
      <c r="I61" s="55" t="str">
        <f t="shared" si="1"/>
        <v/>
      </c>
      <c r="J61" t="s">
        <v>1301</v>
      </c>
      <c r="K61" t="s">
        <v>561</v>
      </c>
      <c r="L61" s="52" t="str">
        <f t="shared" si="2"/>
        <v>Son</v>
      </c>
      <c r="M61" s="52">
        <f t="shared" si="3"/>
        <v>58</v>
      </c>
      <c r="N61" t="s">
        <v>1301</v>
      </c>
      <c r="O61" s="2">
        <v>11</v>
      </c>
      <c r="P61" s="52" t="s">
        <v>1651</v>
      </c>
    </row>
    <row r="62" spans="1:16" x14ac:dyDescent="0.2">
      <c r="A62" s="52">
        <v>61</v>
      </c>
      <c r="B62" t="s">
        <v>153</v>
      </c>
      <c r="C62" t="s">
        <v>192</v>
      </c>
      <c r="D62" t="s">
        <v>409</v>
      </c>
      <c r="E62" s="9" t="s">
        <v>1309</v>
      </c>
      <c r="F62">
        <v>6</v>
      </c>
      <c r="H62" s="55">
        <f t="shared" si="0"/>
        <v>1855</v>
      </c>
      <c r="I62" s="55" t="str">
        <f t="shared" si="1"/>
        <v/>
      </c>
      <c r="J62" t="s">
        <v>1301</v>
      </c>
      <c r="K62" t="s">
        <v>894</v>
      </c>
      <c r="L62" s="52" t="str">
        <f t="shared" si="2"/>
        <v>Son</v>
      </c>
      <c r="M62" s="52">
        <f t="shared" si="3"/>
        <v>58</v>
      </c>
      <c r="N62" t="s">
        <v>1301</v>
      </c>
      <c r="O62" s="2">
        <v>11</v>
      </c>
      <c r="P62" s="52" t="s">
        <v>1651</v>
      </c>
    </row>
    <row r="63" spans="1:16" x14ac:dyDescent="0.2">
      <c r="A63" s="52">
        <v>62</v>
      </c>
      <c r="B63" t="s">
        <v>153</v>
      </c>
      <c r="C63" t="s">
        <v>50</v>
      </c>
      <c r="D63" t="s">
        <v>409</v>
      </c>
      <c r="E63" s="9" t="s">
        <v>1309</v>
      </c>
      <c r="F63">
        <v>5</v>
      </c>
      <c r="H63" s="55">
        <f t="shared" si="0"/>
        <v>1856</v>
      </c>
      <c r="I63" s="55" t="str">
        <f t="shared" si="1"/>
        <v/>
      </c>
      <c r="J63" t="s">
        <v>1301</v>
      </c>
      <c r="K63" t="s">
        <v>561</v>
      </c>
      <c r="L63" s="52" t="str">
        <f t="shared" si="2"/>
        <v>Son</v>
      </c>
      <c r="M63" s="52">
        <f t="shared" si="3"/>
        <v>58</v>
      </c>
      <c r="N63" t="s">
        <v>1301</v>
      </c>
      <c r="O63" s="2">
        <v>11</v>
      </c>
      <c r="P63" s="52" t="s">
        <v>1651</v>
      </c>
    </row>
    <row r="64" spans="1:16" x14ac:dyDescent="0.2">
      <c r="A64" s="52">
        <v>63</v>
      </c>
      <c r="B64" t="s">
        <v>153</v>
      </c>
      <c r="C64" t="s">
        <v>888</v>
      </c>
      <c r="D64" t="s">
        <v>400</v>
      </c>
      <c r="E64" s="9" t="s">
        <v>1309</v>
      </c>
      <c r="G64">
        <v>3</v>
      </c>
      <c r="H64" s="55" t="str">
        <f t="shared" si="0"/>
        <v/>
      </c>
      <c r="I64" s="55">
        <f t="shared" si="1"/>
        <v>1858</v>
      </c>
      <c r="J64" t="s">
        <v>1301</v>
      </c>
      <c r="K64" t="s">
        <v>452</v>
      </c>
      <c r="L64" s="52" t="str">
        <f t="shared" si="2"/>
        <v>Daughter</v>
      </c>
      <c r="M64" s="52">
        <f t="shared" si="3"/>
        <v>58</v>
      </c>
      <c r="N64" t="s">
        <v>1301</v>
      </c>
      <c r="O64" s="2">
        <v>11</v>
      </c>
      <c r="P64" s="52" t="s">
        <v>1651</v>
      </c>
    </row>
    <row r="65" spans="1:16" x14ac:dyDescent="0.2">
      <c r="A65" s="52">
        <v>64</v>
      </c>
      <c r="B65" t="s">
        <v>153</v>
      </c>
      <c r="C65" t="s">
        <v>163</v>
      </c>
      <c r="D65" t="s">
        <v>400</v>
      </c>
      <c r="E65" s="9" t="s">
        <v>1309</v>
      </c>
      <c r="G65">
        <v>2</v>
      </c>
      <c r="H65" s="55" t="str">
        <f t="shared" si="0"/>
        <v/>
      </c>
      <c r="I65" s="55">
        <f t="shared" si="1"/>
        <v>1859</v>
      </c>
      <c r="J65" t="s">
        <v>1301</v>
      </c>
      <c r="K65" t="s">
        <v>895</v>
      </c>
      <c r="L65" s="52" t="str">
        <f t="shared" si="2"/>
        <v>Daughter</v>
      </c>
      <c r="M65" s="52">
        <f t="shared" si="3"/>
        <v>58</v>
      </c>
      <c r="N65" t="s">
        <v>1301</v>
      </c>
      <c r="O65" s="2">
        <v>11</v>
      </c>
      <c r="P65" s="52" t="s">
        <v>1651</v>
      </c>
    </row>
    <row r="66" spans="1:16" x14ac:dyDescent="0.2">
      <c r="A66" s="52">
        <v>65</v>
      </c>
      <c r="B66" t="s">
        <v>155</v>
      </c>
      <c r="C66" t="s">
        <v>44</v>
      </c>
      <c r="D66" t="s">
        <v>9</v>
      </c>
      <c r="E66" t="s">
        <v>5</v>
      </c>
      <c r="F66">
        <v>43</v>
      </c>
      <c r="H66" s="55">
        <f t="shared" si="0"/>
        <v>1818</v>
      </c>
      <c r="I66" s="55" t="str">
        <f t="shared" si="1"/>
        <v/>
      </c>
      <c r="J66" t="s">
        <v>126</v>
      </c>
      <c r="K66" t="s">
        <v>756</v>
      </c>
      <c r="L66" s="52" t="str">
        <f t="shared" si="2"/>
        <v>Head</v>
      </c>
      <c r="M66" s="52">
        <f t="shared" si="3"/>
        <v>65</v>
      </c>
      <c r="N66" t="s">
        <v>1301</v>
      </c>
      <c r="O66" s="2">
        <v>12</v>
      </c>
      <c r="P66" s="52" t="s">
        <v>1651</v>
      </c>
    </row>
    <row r="67" spans="1:16" x14ac:dyDescent="0.2">
      <c r="A67" s="52">
        <v>66</v>
      </c>
      <c r="B67" t="s">
        <v>155</v>
      </c>
      <c r="C67" t="s">
        <v>889</v>
      </c>
      <c r="D67" t="s">
        <v>397</v>
      </c>
      <c r="E67" t="s">
        <v>5</v>
      </c>
      <c r="G67">
        <v>37</v>
      </c>
      <c r="H67" s="55" t="str">
        <f t="shared" ref="H67:H130" si="4">IF(ISBLANK(F67),"",INT(1861.25-F67))</f>
        <v/>
      </c>
      <c r="I67" s="55">
        <f t="shared" ref="I67:I130" si="5">IF(ISBLANK(G67),"",IF(ISBLANK(F67),INT(1861.25-G67),"Error"))</f>
        <v>1824</v>
      </c>
      <c r="J67" t="s">
        <v>1301</v>
      </c>
      <c r="K67" t="s">
        <v>1115</v>
      </c>
      <c r="L67" s="52" t="str">
        <f t="shared" si="2"/>
        <v>Wife</v>
      </c>
      <c r="M67" s="52">
        <f t="shared" si="3"/>
        <v>65</v>
      </c>
      <c r="N67" t="s">
        <v>1301</v>
      </c>
      <c r="O67" s="2">
        <v>12</v>
      </c>
      <c r="P67" s="52" t="s">
        <v>1651</v>
      </c>
    </row>
    <row r="68" spans="1:16" x14ac:dyDescent="0.2">
      <c r="A68" s="52">
        <v>67</v>
      </c>
      <c r="B68" t="s">
        <v>155</v>
      </c>
      <c r="C68" t="s">
        <v>890</v>
      </c>
      <c r="D68" t="s">
        <v>400</v>
      </c>
      <c r="E68" t="s">
        <v>761</v>
      </c>
      <c r="G68">
        <v>16</v>
      </c>
      <c r="H68" s="55" t="str">
        <f t="shared" si="4"/>
        <v/>
      </c>
      <c r="I68" s="55">
        <f t="shared" si="5"/>
        <v>1845</v>
      </c>
      <c r="J68" t="s">
        <v>1301</v>
      </c>
      <c r="K68" t="s">
        <v>1115</v>
      </c>
      <c r="L68" s="52" t="str">
        <f t="shared" ref="L68:L131" si="6">IF(ISBLANK(D68),"",D68)</f>
        <v>Daughter</v>
      </c>
      <c r="M68" s="52">
        <f t="shared" ref="M68:M131" si="7">IF(L68="Head",A68,M67)</f>
        <v>65</v>
      </c>
      <c r="N68" t="s">
        <v>1301</v>
      </c>
      <c r="O68" s="2">
        <v>12</v>
      </c>
      <c r="P68" s="52" t="s">
        <v>1651</v>
      </c>
    </row>
    <row r="69" spans="1:16" x14ac:dyDescent="0.2">
      <c r="A69" s="52">
        <v>68</v>
      </c>
      <c r="B69" t="s">
        <v>155</v>
      </c>
      <c r="C69" t="s">
        <v>667</v>
      </c>
      <c r="D69" t="s">
        <v>400</v>
      </c>
      <c r="E69" t="s">
        <v>761</v>
      </c>
      <c r="G69">
        <v>13</v>
      </c>
      <c r="H69" s="55" t="str">
        <f t="shared" si="4"/>
        <v/>
      </c>
      <c r="I69" s="55">
        <f t="shared" si="5"/>
        <v>1848</v>
      </c>
      <c r="J69" t="s">
        <v>784</v>
      </c>
      <c r="K69" t="s">
        <v>1115</v>
      </c>
      <c r="L69" s="52" t="str">
        <f t="shared" si="6"/>
        <v>Daughter</v>
      </c>
      <c r="M69" s="52">
        <f t="shared" si="7"/>
        <v>65</v>
      </c>
      <c r="N69" t="s">
        <v>1301</v>
      </c>
      <c r="O69" s="2">
        <v>12</v>
      </c>
      <c r="P69" s="52" t="s">
        <v>1651</v>
      </c>
    </row>
    <row r="70" spans="1:16" x14ac:dyDescent="0.2">
      <c r="A70" s="52">
        <v>69</v>
      </c>
      <c r="B70" t="s">
        <v>155</v>
      </c>
      <c r="C70" t="s">
        <v>399</v>
      </c>
      <c r="D70" t="s">
        <v>400</v>
      </c>
      <c r="E70" t="s">
        <v>1309</v>
      </c>
      <c r="G70">
        <v>8</v>
      </c>
      <c r="H70" s="55" t="str">
        <f t="shared" si="4"/>
        <v/>
      </c>
      <c r="I70" s="55">
        <f t="shared" si="5"/>
        <v>1853</v>
      </c>
      <c r="J70" t="s">
        <v>784</v>
      </c>
      <c r="K70" t="s">
        <v>1115</v>
      </c>
      <c r="L70" s="52" t="str">
        <f t="shared" si="6"/>
        <v>Daughter</v>
      </c>
      <c r="M70" s="52">
        <f t="shared" si="7"/>
        <v>65</v>
      </c>
      <c r="N70" t="s">
        <v>1301</v>
      </c>
      <c r="O70" s="2">
        <v>12</v>
      </c>
      <c r="P70" s="52" t="s">
        <v>1651</v>
      </c>
    </row>
    <row r="71" spans="1:16" x14ac:dyDescent="0.2">
      <c r="A71" s="52">
        <v>70</v>
      </c>
      <c r="B71" t="s">
        <v>155</v>
      </c>
      <c r="C71" t="s">
        <v>891</v>
      </c>
      <c r="D71" t="s">
        <v>400</v>
      </c>
      <c r="E71" t="s">
        <v>1309</v>
      </c>
      <c r="G71">
        <v>5</v>
      </c>
      <c r="H71" s="55" t="str">
        <f t="shared" si="4"/>
        <v/>
      </c>
      <c r="I71" s="55">
        <f t="shared" si="5"/>
        <v>1856</v>
      </c>
      <c r="J71" t="s">
        <v>784</v>
      </c>
      <c r="K71" t="s">
        <v>1115</v>
      </c>
      <c r="L71" s="52" t="str">
        <f t="shared" si="6"/>
        <v>Daughter</v>
      </c>
      <c r="M71" s="52">
        <f t="shared" si="7"/>
        <v>65</v>
      </c>
      <c r="N71" t="s">
        <v>1301</v>
      </c>
      <c r="O71" s="2">
        <v>12</v>
      </c>
      <c r="P71" s="52" t="s">
        <v>1651</v>
      </c>
    </row>
    <row r="72" spans="1:16" x14ac:dyDescent="0.2">
      <c r="A72" s="52">
        <v>71</v>
      </c>
      <c r="B72" t="s">
        <v>155</v>
      </c>
      <c r="C72" t="s">
        <v>889</v>
      </c>
      <c r="D72" t="s">
        <v>400</v>
      </c>
      <c r="E72" t="s">
        <v>1309</v>
      </c>
      <c r="G72">
        <v>2</v>
      </c>
      <c r="H72" s="55" t="str">
        <f t="shared" si="4"/>
        <v/>
      </c>
      <c r="I72" s="55">
        <f t="shared" si="5"/>
        <v>1859</v>
      </c>
      <c r="J72" t="s">
        <v>1301</v>
      </c>
      <c r="K72" t="s">
        <v>1115</v>
      </c>
      <c r="L72" s="52" t="str">
        <f t="shared" si="6"/>
        <v>Daughter</v>
      </c>
      <c r="M72" s="52">
        <f t="shared" si="7"/>
        <v>65</v>
      </c>
      <c r="N72" t="s">
        <v>1301</v>
      </c>
      <c r="O72" s="2">
        <v>12</v>
      </c>
      <c r="P72" s="52" t="s">
        <v>1651</v>
      </c>
    </row>
    <row r="73" spans="1:16" x14ac:dyDescent="0.2">
      <c r="A73" s="52">
        <v>72</v>
      </c>
      <c r="B73" t="s">
        <v>156</v>
      </c>
      <c r="C73" t="s">
        <v>157</v>
      </c>
      <c r="D73" t="s">
        <v>9</v>
      </c>
      <c r="E73" t="s">
        <v>5</v>
      </c>
      <c r="F73">
        <v>29</v>
      </c>
      <c r="H73" s="55">
        <f t="shared" si="4"/>
        <v>1832</v>
      </c>
      <c r="I73" s="55" t="str">
        <f t="shared" si="5"/>
        <v/>
      </c>
      <c r="J73" t="s">
        <v>127</v>
      </c>
      <c r="K73" t="s">
        <v>1193</v>
      </c>
      <c r="L73" s="52" t="str">
        <f t="shared" si="6"/>
        <v>Head</v>
      </c>
      <c r="M73" s="52">
        <f t="shared" si="7"/>
        <v>72</v>
      </c>
      <c r="N73" t="s">
        <v>1301</v>
      </c>
      <c r="O73" s="2">
        <v>13</v>
      </c>
      <c r="P73" s="52" t="s">
        <v>1651</v>
      </c>
    </row>
    <row r="74" spans="1:16" x14ac:dyDescent="0.2">
      <c r="A74" s="52">
        <v>73</v>
      </c>
      <c r="B74" t="s">
        <v>156</v>
      </c>
      <c r="C74" t="s">
        <v>635</v>
      </c>
      <c r="D74" t="s">
        <v>397</v>
      </c>
      <c r="E74" t="s">
        <v>5</v>
      </c>
      <c r="G74">
        <v>29</v>
      </c>
      <c r="H74" s="55" t="str">
        <f t="shared" si="4"/>
        <v/>
      </c>
      <c r="I74" s="55">
        <f t="shared" si="5"/>
        <v>1832</v>
      </c>
      <c r="J74" t="s">
        <v>313</v>
      </c>
      <c r="K74" t="s">
        <v>551</v>
      </c>
      <c r="L74" s="52" t="str">
        <f t="shared" si="6"/>
        <v>Wife</v>
      </c>
      <c r="M74" s="52">
        <f t="shared" si="7"/>
        <v>72</v>
      </c>
      <c r="N74" t="s">
        <v>1301</v>
      </c>
      <c r="O74" s="2">
        <v>13</v>
      </c>
      <c r="P74" s="52" t="s">
        <v>1651</v>
      </c>
    </row>
    <row r="75" spans="1:16" x14ac:dyDescent="0.2">
      <c r="A75" s="52">
        <v>74</v>
      </c>
      <c r="B75" t="s">
        <v>156</v>
      </c>
      <c r="C75" t="s">
        <v>289</v>
      </c>
      <c r="D75" t="s">
        <v>409</v>
      </c>
      <c r="E75" s="9" t="s">
        <v>1309</v>
      </c>
      <c r="F75">
        <v>1</v>
      </c>
      <c r="H75" s="55">
        <f t="shared" si="4"/>
        <v>1860</v>
      </c>
      <c r="I75" s="55" t="str">
        <f t="shared" si="5"/>
        <v/>
      </c>
      <c r="J75" t="s">
        <v>1301</v>
      </c>
      <c r="K75" t="s">
        <v>1115</v>
      </c>
      <c r="L75" s="52" t="str">
        <f t="shared" si="6"/>
        <v>Son</v>
      </c>
      <c r="M75" s="52">
        <f t="shared" si="7"/>
        <v>72</v>
      </c>
      <c r="N75" t="s">
        <v>1301</v>
      </c>
      <c r="O75" s="2">
        <v>13</v>
      </c>
      <c r="P75" s="52" t="s">
        <v>1651</v>
      </c>
    </row>
    <row r="76" spans="1:16" x14ac:dyDescent="0.2">
      <c r="A76" s="52">
        <v>75</v>
      </c>
      <c r="B76" t="s">
        <v>114</v>
      </c>
      <c r="C76" t="s">
        <v>50</v>
      </c>
      <c r="D76" t="s">
        <v>9</v>
      </c>
      <c r="E76" t="s">
        <v>5</v>
      </c>
      <c r="F76">
        <v>42</v>
      </c>
      <c r="H76" s="55">
        <f t="shared" si="4"/>
        <v>1819</v>
      </c>
      <c r="I76" s="55" t="str">
        <f t="shared" si="5"/>
        <v/>
      </c>
      <c r="J76" t="s">
        <v>12</v>
      </c>
      <c r="K76" t="s">
        <v>896</v>
      </c>
      <c r="L76" s="52" t="str">
        <f t="shared" si="6"/>
        <v>Head</v>
      </c>
      <c r="M76" s="52">
        <f t="shared" si="7"/>
        <v>75</v>
      </c>
      <c r="N76" t="s">
        <v>1301</v>
      </c>
      <c r="O76" s="2">
        <v>14</v>
      </c>
      <c r="P76" s="52" t="s">
        <v>1651</v>
      </c>
    </row>
    <row r="77" spans="1:16" x14ac:dyDescent="0.2">
      <c r="A77" s="52">
        <v>76</v>
      </c>
      <c r="B77" t="s">
        <v>114</v>
      </c>
      <c r="C77" t="s">
        <v>391</v>
      </c>
      <c r="D77" t="s">
        <v>397</v>
      </c>
      <c r="E77" t="s">
        <v>5</v>
      </c>
      <c r="G77">
        <v>49</v>
      </c>
      <c r="H77" s="55" t="str">
        <f t="shared" si="4"/>
        <v/>
      </c>
      <c r="I77" s="55">
        <f t="shared" si="5"/>
        <v>1812</v>
      </c>
      <c r="J77" t="s">
        <v>1301</v>
      </c>
      <c r="K77" t="s">
        <v>462</v>
      </c>
      <c r="L77" s="52" t="str">
        <f t="shared" si="6"/>
        <v>Wife</v>
      </c>
      <c r="M77" s="52">
        <f t="shared" si="7"/>
        <v>75</v>
      </c>
      <c r="N77" t="s">
        <v>1301</v>
      </c>
      <c r="O77" s="2">
        <v>14</v>
      </c>
      <c r="P77" s="52" t="s">
        <v>1651</v>
      </c>
    </row>
    <row r="78" spans="1:16" x14ac:dyDescent="0.2">
      <c r="A78" s="52">
        <v>77</v>
      </c>
      <c r="B78" t="s">
        <v>114</v>
      </c>
      <c r="C78" t="s">
        <v>635</v>
      </c>
      <c r="D78" t="s">
        <v>400</v>
      </c>
      <c r="E78" s="9" t="s">
        <v>1309</v>
      </c>
      <c r="G78">
        <v>10</v>
      </c>
      <c r="H78" s="55" t="str">
        <f t="shared" si="4"/>
        <v/>
      </c>
      <c r="I78" s="55">
        <f t="shared" si="5"/>
        <v>1851</v>
      </c>
      <c r="J78" t="s">
        <v>1301</v>
      </c>
      <c r="K78" t="s">
        <v>1115</v>
      </c>
      <c r="L78" s="52" t="str">
        <f t="shared" si="6"/>
        <v>Daughter</v>
      </c>
      <c r="M78" s="52">
        <f t="shared" si="7"/>
        <v>75</v>
      </c>
      <c r="N78" t="s">
        <v>1301</v>
      </c>
      <c r="O78" s="2">
        <v>14</v>
      </c>
      <c r="P78" s="52" t="s">
        <v>1651</v>
      </c>
    </row>
    <row r="79" spans="1:16" x14ac:dyDescent="0.2">
      <c r="A79" s="52">
        <v>78</v>
      </c>
      <c r="B79" t="s">
        <v>53</v>
      </c>
      <c r="C79" t="s">
        <v>60</v>
      </c>
      <c r="D79" t="s">
        <v>767</v>
      </c>
      <c r="E79" s="9" t="s">
        <v>1309</v>
      </c>
      <c r="F79">
        <v>14</v>
      </c>
      <c r="H79" s="55">
        <f t="shared" si="4"/>
        <v>1847</v>
      </c>
      <c r="I79" s="55" t="str">
        <f t="shared" si="5"/>
        <v/>
      </c>
      <c r="J79" t="s">
        <v>1301</v>
      </c>
      <c r="K79" t="s">
        <v>1115</v>
      </c>
      <c r="L79" s="52" t="str">
        <f t="shared" si="6"/>
        <v>Son-in-law</v>
      </c>
      <c r="M79" s="52">
        <f t="shared" si="7"/>
        <v>75</v>
      </c>
      <c r="N79" t="s">
        <v>1301</v>
      </c>
      <c r="O79" s="2">
        <v>14</v>
      </c>
      <c r="P79" s="52" t="s">
        <v>1651</v>
      </c>
    </row>
    <row r="80" spans="1:16" x14ac:dyDescent="0.2">
      <c r="A80" s="52">
        <v>79</v>
      </c>
      <c r="B80" t="s">
        <v>2845</v>
      </c>
      <c r="C80" t="s">
        <v>60</v>
      </c>
      <c r="D80" t="s">
        <v>9</v>
      </c>
      <c r="E80" t="s">
        <v>5</v>
      </c>
      <c r="F80">
        <v>67</v>
      </c>
      <c r="H80" s="55">
        <f t="shared" si="4"/>
        <v>1794</v>
      </c>
      <c r="I80" s="55" t="str">
        <f t="shared" si="5"/>
        <v/>
      </c>
      <c r="J80" t="s">
        <v>249</v>
      </c>
      <c r="K80" t="s">
        <v>835</v>
      </c>
      <c r="L80" s="52" t="str">
        <f t="shared" si="6"/>
        <v>Head</v>
      </c>
      <c r="M80" s="52">
        <f t="shared" si="7"/>
        <v>79</v>
      </c>
      <c r="N80" t="s">
        <v>1301</v>
      </c>
      <c r="O80" s="2">
        <v>15</v>
      </c>
      <c r="P80" s="52" t="s">
        <v>1651</v>
      </c>
    </row>
    <row r="81" spans="1:16" x14ac:dyDescent="0.2">
      <c r="A81" s="52">
        <v>80</v>
      </c>
      <c r="B81" t="s">
        <v>2845</v>
      </c>
      <c r="C81" t="s">
        <v>201</v>
      </c>
      <c r="D81" t="s">
        <v>397</v>
      </c>
      <c r="E81" t="s">
        <v>5</v>
      </c>
      <c r="G81">
        <v>66</v>
      </c>
      <c r="H81" s="55" t="str">
        <f t="shared" si="4"/>
        <v/>
      </c>
      <c r="I81" s="55">
        <f t="shared" si="5"/>
        <v>1795</v>
      </c>
      <c r="J81" s="9" t="s">
        <v>897</v>
      </c>
      <c r="K81" t="s">
        <v>569</v>
      </c>
      <c r="L81" s="52" t="str">
        <f t="shared" si="6"/>
        <v>Wife</v>
      </c>
      <c r="M81" s="52">
        <f t="shared" si="7"/>
        <v>79</v>
      </c>
      <c r="N81" t="s">
        <v>1301</v>
      </c>
      <c r="O81" s="2">
        <v>15</v>
      </c>
      <c r="P81" s="52" t="s">
        <v>1651</v>
      </c>
    </row>
    <row r="82" spans="1:16" x14ac:dyDescent="0.2">
      <c r="A82" s="52">
        <v>81</v>
      </c>
      <c r="B82" t="s">
        <v>2845</v>
      </c>
      <c r="C82" t="s">
        <v>167</v>
      </c>
      <c r="D82" t="s">
        <v>409</v>
      </c>
      <c r="E82" t="s">
        <v>761</v>
      </c>
      <c r="F82">
        <v>23</v>
      </c>
      <c r="H82" s="55">
        <f t="shared" si="4"/>
        <v>1838</v>
      </c>
      <c r="I82" s="55" t="str">
        <f t="shared" si="5"/>
        <v/>
      </c>
      <c r="J82" t="s">
        <v>1826</v>
      </c>
      <c r="K82" t="s">
        <v>530</v>
      </c>
      <c r="L82" s="52" t="str">
        <f t="shared" si="6"/>
        <v>Son</v>
      </c>
      <c r="M82" s="52">
        <f t="shared" si="7"/>
        <v>79</v>
      </c>
      <c r="N82" t="s">
        <v>1301</v>
      </c>
      <c r="O82" s="2">
        <v>15</v>
      </c>
      <c r="P82" s="52" t="s">
        <v>1651</v>
      </c>
    </row>
    <row r="83" spans="1:16" x14ac:dyDescent="0.2">
      <c r="A83" s="52">
        <v>82</v>
      </c>
      <c r="B83" t="s">
        <v>2845</v>
      </c>
      <c r="C83" t="s">
        <v>539</v>
      </c>
      <c r="D83" t="s">
        <v>516</v>
      </c>
      <c r="E83" t="s">
        <v>761</v>
      </c>
      <c r="F83">
        <v>8</v>
      </c>
      <c r="H83" s="55">
        <f t="shared" si="4"/>
        <v>1853</v>
      </c>
      <c r="I83" s="55" t="str">
        <f t="shared" si="5"/>
        <v/>
      </c>
      <c r="J83" t="s">
        <v>1301</v>
      </c>
      <c r="K83" t="s">
        <v>1115</v>
      </c>
      <c r="L83" s="52" t="str">
        <f t="shared" si="6"/>
        <v>Grandson</v>
      </c>
      <c r="M83" s="52">
        <f t="shared" si="7"/>
        <v>79</v>
      </c>
      <c r="N83" t="s">
        <v>1301</v>
      </c>
      <c r="O83" s="2">
        <v>15</v>
      </c>
      <c r="P83" s="52" t="s">
        <v>1651</v>
      </c>
    </row>
    <row r="84" spans="1:16" x14ac:dyDescent="0.2">
      <c r="A84" s="52">
        <v>83</v>
      </c>
      <c r="B84" s="9" t="s">
        <v>2846</v>
      </c>
      <c r="C84" t="s">
        <v>192</v>
      </c>
      <c r="D84" t="s">
        <v>422</v>
      </c>
      <c r="E84" t="s">
        <v>761</v>
      </c>
      <c r="F84">
        <v>19</v>
      </c>
      <c r="H84" s="55">
        <f t="shared" si="4"/>
        <v>1842</v>
      </c>
      <c r="I84" s="55" t="str">
        <f t="shared" si="5"/>
        <v/>
      </c>
      <c r="J84" t="s">
        <v>1874</v>
      </c>
      <c r="K84" t="s">
        <v>530</v>
      </c>
      <c r="L84" s="52" t="str">
        <f t="shared" si="6"/>
        <v>Servant</v>
      </c>
      <c r="M84" s="52">
        <f t="shared" si="7"/>
        <v>79</v>
      </c>
      <c r="N84" t="s">
        <v>1301</v>
      </c>
      <c r="O84" s="2">
        <v>15</v>
      </c>
      <c r="P84" s="52" t="s">
        <v>1651</v>
      </c>
    </row>
    <row r="85" spans="1:16" x14ac:dyDescent="0.2">
      <c r="A85" s="52">
        <v>84</v>
      </c>
      <c r="B85" t="s">
        <v>332</v>
      </c>
      <c r="C85" t="s">
        <v>111</v>
      </c>
      <c r="D85" t="s">
        <v>422</v>
      </c>
      <c r="E85" t="s">
        <v>761</v>
      </c>
      <c r="G85">
        <v>16</v>
      </c>
      <c r="H85" s="55" t="str">
        <f t="shared" si="4"/>
        <v/>
      </c>
      <c r="I85" s="55">
        <f t="shared" si="5"/>
        <v>1845</v>
      </c>
      <c r="J85" t="s">
        <v>713</v>
      </c>
      <c r="K85" t="s">
        <v>523</v>
      </c>
      <c r="L85" s="52" t="str">
        <f t="shared" si="6"/>
        <v>Servant</v>
      </c>
      <c r="M85" s="52">
        <f t="shared" si="7"/>
        <v>79</v>
      </c>
      <c r="N85" t="s">
        <v>1301</v>
      </c>
      <c r="O85" s="2">
        <v>15</v>
      </c>
      <c r="P85" s="52" t="s">
        <v>1651</v>
      </c>
    </row>
    <row r="86" spans="1:16" x14ac:dyDescent="0.2">
      <c r="A86" s="52">
        <v>85</v>
      </c>
      <c r="B86" t="s">
        <v>158</v>
      </c>
      <c r="C86" t="s">
        <v>71</v>
      </c>
      <c r="D86" t="s">
        <v>9</v>
      </c>
      <c r="E86" t="s">
        <v>5</v>
      </c>
      <c r="F86">
        <v>71</v>
      </c>
      <c r="H86" s="55">
        <f t="shared" si="4"/>
        <v>1790</v>
      </c>
      <c r="I86" s="55" t="str">
        <f t="shared" si="5"/>
        <v/>
      </c>
      <c r="J86" t="s">
        <v>128</v>
      </c>
      <c r="K86" t="s">
        <v>523</v>
      </c>
      <c r="L86" s="52" t="str">
        <f t="shared" si="6"/>
        <v>Head</v>
      </c>
      <c r="M86" s="52">
        <f t="shared" si="7"/>
        <v>85</v>
      </c>
      <c r="N86" t="s">
        <v>1301</v>
      </c>
      <c r="O86" s="2">
        <v>16</v>
      </c>
      <c r="P86" s="52" t="s">
        <v>1651</v>
      </c>
    </row>
    <row r="87" spans="1:16" x14ac:dyDescent="0.2">
      <c r="A87" s="52">
        <v>86</v>
      </c>
      <c r="B87" t="s">
        <v>158</v>
      </c>
      <c r="C87" t="s">
        <v>201</v>
      </c>
      <c r="D87" t="s">
        <v>397</v>
      </c>
      <c r="E87" t="s">
        <v>5</v>
      </c>
      <c r="G87">
        <v>61</v>
      </c>
      <c r="H87" s="55" t="str">
        <f t="shared" si="4"/>
        <v/>
      </c>
      <c r="I87" s="55">
        <f t="shared" si="5"/>
        <v>1800</v>
      </c>
      <c r="J87" t="s">
        <v>1649</v>
      </c>
      <c r="K87" t="s">
        <v>450</v>
      </c>
      <c r="L87" s="52" t="str">
        <f t="shared" si="6"/>
        <v>Wife</v>
      </c>
      <c r="M87" s="52">
        <f t="shared" si="7"/>
        <v>85</v>
      </c>
      <c r="N87" t="s">
        <v>1301</v>
      </c>
      <c r="O87" s="2">
        <v>16</v>
      </c>
      <c r="P87" s="52" t="s">
        <v>1651</v>
      </c>
    </row>
    <row r="88" spans="1:16" x14ac:dyDescent="0.2">
      <c r="A88" s="52">
        <v>87</v>
      </c>
      <c r="B88" t="s">
        <v>158</v>
      </c>
      <c r="C88" t="s">
        <v>50</v>
      </c>
      <c r="D88" t="s">
        <v>409</v>
      </c>
      <c r="E88" t="s">
        <v>761</v>
      </c>
      <c r="F88">
        <v>26</v>
      </c>
      <c r="H88" s="55">
        <f t="shared" si="4"/>
        <v>1835</v>
      </c>
      <c r="I88" s="55" t="str">
        <f t="shared" si="5"/>
        <v/>
      </c>
      <c r="J88" t="s">
        <v>319</v>
      </c>
      <c r="K88" t="s">
        <v>1115</v>
      </c>
      <c r="L88" s="52" t="str">
        <f t="shared" si="6"/>
        <v>Son</v>
      </c>
      <c r="M88" s="52">
        <f t="shared" si="7"/>
        <v>85</v>
      </c>
      <c r="N88" t="s">
        <v>1301</v>
      </c>
      <c r="O88" s="2">
        <v>16</v>
      </c>
      <c r="P88" s="52" t="s">
        <v>1651</v>
      </c>
    </row>
    <row r="89" spans="1:16" x14ac:dyDescent="0.2">
      <c r="A89" s="52">
        <v>88</v>
      </c>
      <c r="B89" t="s">
        <v>158</v>
      </c>
      <c r="C89" t="s">
        <v>71</v>
      </c>
      <c r="D89" t="s">
        <v>409</v>
      </c>
      <c r="E89" t="s">
        <v>761</v>
      </c>
      <c r="F89">
        <v>24</v>
      </c>
      <c r="H89" s="55">
        <f t="shared" si="4"/>
        <v>1837</v>
      </c>
      <c r="I89" s="55" t="str">
        <f t="shared" si="5"/>
        <v/>
      </c>
      <c r="J89" t="s">
        <v>319</v>
      </c>
      <c r="K89" t="s">
        <v>1115</v>
      </c>
      <c r="L89" s="52" t="str">
        <f t="shared" si="6"/>
        <v>Son</v>
      </c>
      <c r="M89" s="52">
        <f t="shared" si="7"/>
        <v>85</v>
      </c>
      <c r="N89" t="s">
        <v>1301</v>
      </c>
      <c r="O89" s="2">
        <v>16</v>
      </c>
      <c r="P89" s="52" t="s">
        <v>1651</v>
      </c>
    </row>
    <row r="90" spans="1:16" x14ac:dyDescent="0.2">
      <c r="A90" s="52">
        <v>89</v>
      </c>
      <c r="B90" t="s">
        <v>67</v>
      </c>
      <c r="C90" t="s">
        <v>44</v>
      </c>
      <c r="D90" t="s">
        <v>9</v>
      </c>
      <c r="E90" t="s">
        <v>5</v>
      </c>
      <c r="F90">
        <v>49</v>
      </c>
      <c r="H90" s="55">
        <f t="shared" si="4"/>
        <v>1812</v>
      </c>
      <c r="I90" s="55" t="str">
        <f t="shared" si="5"/>
        <v/>
      </c>
      <c r="J90" t="s">
        <v>12</v>
      </c>
      <c r="K90" t="s">
        <v>899</v>
      </c>
      <c r="L90" s="52" t="str">
        <f t="shared" si="6"/>
        <v>Head</v>
      </c>
      <c r="M90" s="52">
        <f t="shared" si="7"/>
        <v>89</v>
      </c>
      <c r="N90" t="s">
        <v>1301</v>
      </c>
      <c r="O90" s="2">
        <v>17</v>
      </c>
      <c r="P90" s="52" t="s">
        <v>1651</v>
      </c>
    </row>
    <row r="91" spans="1:16" x14ac:dyDescent="0.2">
      <c r="A91" s="52">
        <v>90</v>
      </c>
      <c r="B91" t="s">
        <v>67</v>
      </c>
      <c r="C91" t="s">
        <v>123</v>
      </c>
      <c r="D91" t="s">
        <v>397</v>
      </c>
      <c r="E91" t="s">
        <v>5</v>
      </c>
      <c r="G91">
        <v>49</v>
      </c>
      <c r="H91" s="55" t="str">
        <f t="shared" si="4"/>
        <v/>
      </c>
      <c r="I91" s="55">
        <f t="shared" si="5"/>
        <v>1812</v>
      </c>
      <c r="J91" t="s">
        <v>837</v>
      </c>
      <c r="K91" t="s">
        <v>842</v>
      </c>
      <c r="L91" s="52" t="str">
        <f t="shared" si="6"/>
        <v>Wife</v>
      </c>
      <c r="M91" s="52">
        <f t="shared" si="7"/>
        <v>89</v>
      </c>
      <c r="N91" t="s">
        <v>1301</v>
      </c>
      <c r="O91" s="2">
        <v>17</v>
      </c>
      <c r="P91" s="52" t="s">
        <v>1651</v>
      </c>
    </row>
    <row r="92" spans="1:16" x14ac:dyDescent="0.2">
      <c r="A92" s="52">
        <v>91</v>
      </c>
      <c r="B92" t="s">
        <v>67</v>
      </c>
      <c r="C92" t="s">
        <v>44</v>
      </c>
      <c r="D92" t="s">
        <v>409</v>
      </c>
      <c r="E92" t="s">
        <v>761</v>
      </c>
      <c r="F92">
        <v>21</v>
      </c>
      <c r="H92" s="55">
        <f t="shared" si="4"/>
        <v>1840</v>
      </c>
      <c r="I92" s="55" t="str">
        <f t="shared" si="5"/>
        <v/>
      </c>
      <c r="J92" t="s">
        <v>1827</v>
      </c>
      <c r="K92" t="s">
        <v>843</v>
      </c>
      <c r="L92" s="52" t="str">
        <f t="shared" si="6"/>
        <v>Son</v>
      </c>
      <c r="M92" s="52">
        <f t="shared" si="7"/>
        <v>89</v>
      </c>
      <c r="N92" t="s">
        <v>1301</v>
      </c>
      <c r="O92" s="2">
        <v>17</v>
      </c>
      <c r="P92" s="52" t="s">
        <v>1651</v>
      </c>
    </row>
    <row r="93" spans="1:16" x14ac:dyDescent="0.2">
      <c r="A93" s="52">
        <v>92</v>
      </c>
      <c r="B93" t="s">
        <v>67</v>
      </c>
      <c r="C93" t="s">
        <v>762</v>
      </c>
      <c r="D93" t="s">
        <v>409</v>
      </c>
      <c r="E93" t="s">
        <v>761</v>
      </c>
      <c r="F93">
        <v>17</v>
      </c>
      <c r="H93" s="55">
        <f t="shared" si="4"/>
        <v>1844</v>
      </c>
      <c r="I93" s="55" t="str">
        <f t="shared" si="5"/>
        <v/>
      </c>
      <c r="J93" t="s">
        <v>1827</v>
      </c>
      <c r="K93" t="s">
        <v>1115</v>
      </c>
      <c r="L93" s="52" t="str">
        <f t="shared" si="6"/>
        <v>Son</v>
      </c>
      <c r="M93" s="52">
        <f t="shared" si="7"/>
        <v>89</v>
      </c>
      <c r="N93" t="s">
        <v>1301</v>
      </c>
      <c r="O93" s="2">
        <v>17</v>
      </c>
      <c r="P93" s="52" t="s">
        <v>1651</v>
      </c>
    </row>
    <row r="94" spans="1:16" x14ac:dyDescent="0.2">
      <c r="A94" s="52">
        <v>93</v>
      </c>
      <c r="B94" t="s">
        <v>67</v>
      </c>
      <c r="C94" t="s">
        <v>898</v>
      </c>
      <c r="D94" t="s">
        <v>400</v>
      </c>
      <c r="E94" t="s">
        <v>761</v>
      </c>
      <c r="G94">
        <v>15</v>
      </c>
      <c r="H94" s="55" t="str">
        <f t="shared" si="4"/>
        <v/>
      </c>
      <c r="I94" s="55">
        <f t="shared" si="5"/>
        <v>1846</v>
      </c>
      <c r="J94" t="s">
        <v>1822</v>
      </c>
      <c r="K94" t="s">
        <v>1115</v>
      </c>
      <c r="L94" s="52" t="str">
        <f t="shared" si="6"/>
        <v>Daughter</v>
      </c>
      <c r="M94" s="52">
        <f t="shared" si="7"/>
        <v>89</v>
      </c>
      <c r="N94" t="s">
        <v>1301</v>
      </c>
      <c r="O94" s="2">
        <v>17</v>
      </c>
      <c r="P94" s="52" t="s">
        <v>1651</v>
      </c>
    </row>
    <row r="95" spans="1:16" x14ac:dyDescent="0.2">
      <c r="A95" s="52">
        <v>94</v>
      </c>
      <c r="B95" t="s">
        <v>67</v>
      </c>
      <c r="C95" t="s">
        <v>60</v>
      </c>
      <c r="D95" t="s">
        <v>409</v>
      </c>
      <c r="E95" t="s">
        <v>1309</v>
      </c>
      <c r="F95">
        <v>12</v>
      </c>
      <c r="H95" s="55">
        <f t="shared" si="4"/>
        <v>1849</v>
      </c>
      <c r="I95" s="55" t="str">
        <f t="shared" si="5"/>
        <v/>
      </c>
      <c r="J95" t="s">
        <v>1827</v>
      </c>
      <c r="K95" t="s">
        <v>1115</v>
      </c>
      <c r="L95" s="52" t="str">
        <f t="shared" si="6"/>
        <v>Son</v>
      </c>
      <c r="M95" s="52">
        <f t="shared" si="7"/>
        <v>89</v>
      </c>
      <c r="N95" t="s">
        <v>1301</v>
      </c>
      <c r="O95" s="2">
        <v>17</v>
      </c>
      <c r="P95" s="52" t="s">
        <v>1651</v>
      </c>
    </row>
    <row r="96" spans="1:16" x14ac:dyDescent="0.2">
      <c r="A96" s="52">
        <v>95</v>
      </c>
      <c r="B96" t="s">
        <v>67</v>
      </c>
      <c r="C96" t="s">
        <v>192</v>
      </c>
      <c r="D96" t="s">
        <v>409</v>
      </c>
      <c r="E96" t="s">
        <v>1309</v>
      </c>
      <c r="F96">
        <v>10</v>
      </c>
      <c r="H96" s="55">
        <f t="shared" si="4"/>
        <v>1851</v>
      </c>
      <c r="I96" s="55" t="str">
        <f t="shared" si="5"/>
        <v/>
      </c>
      <c r="J96" t="s">
        <v>1827</v>
      </c>
      <c r="K96" t="s">
        <v>1115</v>
      </c>
      <c r="L96" s="52" t="str">
        <f t="shared" si="6"/>
        <v>Son</v>
      </c>
      <c r="M96" s="52">
        <f t="shared" si="7"/>
        <v>89</v>
      </c>
      <c r="N96" t="s">
        <v>1301</v>
      </c>
      <c r="O96" s="2">
        <v>17</v>
      </c>
      <c r="P96" s="52" t="s">
        <v>1651</v>
      </c>
    </row>
    <row r="97" spans="1:16" x14ac:dyDescent="0.2">
      <c r="A97" s="52">
        <v>96</v>
      </c>
      <c r="B97" t="s">
        <v>67</v>
      </c>
      <c r="C97" t="s">
        <v>162</v>
      </c>
      <c r="D97" t="s">
        <v>409</v>
      </c>
      <c r="E97" t="s">
        <v>1309</v>
      </c>
      <c r="F97">
        <v>7</v>
      </c>
      <c r="H97" s="55">
        <f t="shared" si="4"/>
        <v>1854</v>
      </c>
      <c r="I97" s="55" t="str">
        <f t="shared" si="5"/>
        <v/>
      </c>
      <c r="J97" t="s">
        <v>1827</v>
      </c>
      <c r="K97" t="s">
        <v>1115</v>
      </c>
      <c r="L97" s="52" t="str">
        <f t="shared" si="6"/>
        <v>Son</v>
      </c>
      <c r="M97" s="52">
        <f t="shared" si="7"/>
        <v>89</v>
      </c>
      <c r="N97" t="s">
        <v>1301</v>
      </c>
      <c r="O97" s="2">
        <v>17</v>
      </c>
      <c r="P97" s="52" t="s">
        <v>1651</v>
      </c>
    </row>
    <row r="98" spans="1:16" x14ac:dyDescent="0.2">
      <c r="A98" s="52">
        <v>97</v>
      </c>
      <c r="B98" t="s">
        <v>67</v>
      </c>
      <c r="C98" t="s">
        <v>65</v>
      </c>
      <c r="D98" t="s">
        <v>409</v>
      </c>
      <c r="E98" t="s">
        <v>1309</v>
      </c>
      <c r="F98">
        <v>5</v>
      </c>
      <c r="H98" s="55">
        <f t="shared" si="4"/>
        <v>1856</v>
      </c>
      <c r="I98" s="55" t="str">
        <f t="shared" si="5"/>
        <v/>
      </c>
      <c r="J98" t="s">
        <v>1827</v>
      </c>
      <c r="K98" t="s">
        <v>1115</v>
      </c>
      <c r="L98" s="52" t="str">
        <f t="shared" si="6"/>
        <v>Son</v>
      </c>
      <c r="M98" s="52">
        <f t="shared" si="7"/>
        <v>89</v>
      </c>
      <c r="N98" t="s">
        <v>1301</v>
      </c>
      <c r="O98" s="2">
        <v>17</v>
      </c>
      <c r="P98" s="52" t="s">
        <v>1651</v>
      </c>
    </row>
    <row r="99" spans="1:16" x14ac:dyDescent="0.2">
      <c r="A99" s="52">
        <v>98</v>
      </c>
      <c r="B99" t="s">
        <v>66</v>
      </c>
      <c r="C99" t="s">
        <v>55</v>
      </c>
      <c r="D99" t="s">
        <v>9</v>
      </c>
      <c r="E99" t="s">
        <v>5</v>
      </c>
      <c r="F99">
        <v>69</v>
      </c>
      <c r="H99" s="55">
        <f t="shared" si="4"/>
        <v>1792</v>
      </c>
      <c r="I99" s="55" t="str">
        <f t="shared" si="5"/>
        <v/>
      </c>
      <c r="J99" t="s">
        <v>1830</v>
      </c>
      <c r="K99" t="s">
        <v>902</v>
      </c>
      <c r="L99" s="52" t="str">
        <f t="shared" si="6"/>
        <v>Head</v>
      </c>
      <c r="M99" s="52">
        <f t="shared" si="7"/>
        <v>98</v>
      </c>
      <c r="N99" t="s">
        <v>1301</v>
      </c>
      <c r="O99" s="2">
        <v>18</v>
      </c>
      <c r="P99" s="52" t="s">
        <v>1828</v>
      </c>
    </row>
    <row r="100" spans="1:16" x14ac:dyDescent="0.2">
      <c r="A100" s="52">
        <v>99</v>
      </c>
      <c r="B100" t="s">
        <v>66</v>
      </c>
      <c r="C100" t="s">
        <v>900</v>
      </c>
      <c r="D100" t="s">
        <v>397</v>
      </c>
      <c r="E100" t="s">
        <v>5</v>
      </c>
      <c r="G100">
        <v>72</v>
      </c>
      <c r="H100" s="55" t="str">
        <f t="shared" si="4"/>
        <v/>
      </c>
      <c r="I100" s="55">
        <f t="shared" si="5"/>
        <v>1789</v>
      </c>
      <c r="J100" t="s">
        <v>1830</v>
      </c>
      <c r="K100" t="s">
        <v>551</v>
      </c>
      <c r="L100" s="52" t="str">
        <f t="shared" si="6"/>
        <v>Wife</v>
      </c>
      <c r="M100" s="52">
        <f t="shared" si="7"/>
        <v>98</v>
      </c>
      <c r="N100" t="s">
        <v>1301</v>
      </c>
      <c r="O100" s="2">
        <v>18</v>
      </c>
      <c r="P100" s="52" t="s">
        <v>1651</v>
      </c>
    </row>
    <row r="101" spans="1:16" x14ac:dyDescent="0.2">
      <c r="A101" s="52">
        <v>100</v>
      </c>
      <c r="B101" t="s">
        <v>159</v>
      </c>
      <c r="C101" t="s">
        <v>65</v>
      </c>
      <c r="D101" t="s">
        <v>9</v>
      </c>
      <c r="E101" t="s">
        <v>5</v>
      </c>
      <c r="F101">
        <v>70</v>
      </c>
      <c r="H101" s="55">
        <f t="shared" si="4"/>
        <v>1791</v>
      </c>
      <c r="I101" s="55" t="str">
        <f t="shared" si="5"/>
        <v/>
      </c>
      <c r="J101" t="s">
        <v>12</v>
      </c>
      <c r="K101" t="s">
        <v>903</v>
      </c>
      <c r="L101" s="52" t="str">
        <f t="shared" si="6"/>
        <v>Head</v>
      </c>
      <c r="M101" s="52">
        <f t="shared" si="7"/>
        <v>100</v>
      </c>
      <c r="N101" t="s">
        <v>1301</v>
      </c>
      <c r="O101" s="2">
        <v>19</v>
      </c>
      <c r="P101" s="52" t="s">
        <v>1651</v>
      </c>
    </row>
    <row r="102" spans="1:16" x14ac:dyDescent="0.2">
      <c r="A102" s="52">
        <v>101</v>
      </c>
      <c r="B102" t="s">
        <v>116</v>
      </c>
      <c r="C102" t="s">
        <v>109</v>
      </c>
      <c r="D102" t="s">
        <v>404</v>
      </c>
      <c r="E102" t="s">
        <v>761</v>
      </c>
      <c r="G102">
        <v>25</v>
      </c>
      <c r="H102" s="55" t="str">
        <f t="shared" si="4"/>
        <v/>
      </c>
      <c r="I102" s="55">
        <f t="shared" si="5"/>
        <v>1836</v>
      </c>
      <c r="J102" t="s">
        <v>313</v>
      </c>
      <c r="K102" t="s">
        <v>1115</v>
      </c>
      <c r="L102" s="52" t="str">
        <f t="shared" si="6"/>
        <v>Granddaughter</v>
      </c>
      <c r="M102" s="52">
        <f t="shared" si="7"/>
        <v>100</v>
      </c>
      <c r="N102" t="s">
        <v>1301</v>
      </c>
      <c r="O102" s="2">
        <v>19</v>
      </c>
      <c r="P102" s="52" t="s">
        <v>1651</v>
      </c>
    </row>
    <row r="103" spans="1:16" x14ac:dyDescent="0.2">
      <c r="A103" s="52">
        <v>102</v>
      </c>
      <c r="B103" t="s">
        <v>122</v>
      </c>
      <c r="C103" t="s">
        <v>123</v>
      </c>
      <c r="D103" t="s">
        <v>9</v>
      </c>
      <c r="E103" t="s">
        <v>427</v>
      </c>
      <c r="G103">
        <v>76</v>
      </c>
      <c r="H103" s="55" t="str">
        <f t="shared" si="4"/>
        <v/>
      </c>
      <c r="I103" s="55">
        <f t="shared" si="5"/>
        <v>1785</v>
      </c>
      <c r="J103" t="s">
        <v>1830</v>
      </c>
      <c r="K103" t="s">
        <v>1096</v>
      </c>
      <c r="L103" s="52" t="str">
        <f t="shared" si="6"/>
        <v>Head</v>
      </c>
      <c r="M103" s="52">
        <f t="shared" si="7"/>
        <v>102</v>
      </c>
      <c r="N103" t="s">
        <v>1301</v>
      </c>
      <c r="O103" s="2">
        <v>20</v>
      </c>
      <c r="P103" s="52" t="s">
        <v>1651</v>
      </c>
    </row>
    <row r="104" spans="1:16" x14ac:dyDescent="0.2">
      <c r="A104" s="52">
        <v>103</v>
      </c>
      <c r="B104" t="s">
        <v>122</v>
      </c>
      <c r="C104" t="s">
        <v>46</v>
      </c>
      <c r="D104" t="s">
        <v>400</v>
      </c>
      <c r="E104" t="s">
        <v>761</v>
      </c>
      <c r="G104">
        <v>40</v>
      </c>
      <c r="H104" s="55" t="str">
        <f t="shared" si="4"/>
        <v/>
      </c>
      <c r="I104" s="55">
        <f t="shared" si="5"/>
        <v>1821</v>
      </c>
      <c r="J104" t="s">
        <v>313</v>
      </c>
      <c r="K104" t="s">
        <v>1288</v>
      </c>
      <c r="L104" s="52" t="str">
        <f t="shared" si="6"/>
        <v>Daughter</v>
      </c>
      <c r="M104" s="52">
        <f t="shared" si="7"/>
        <v>102</v>
      </c>
      <c r="N104" t="s">
        <v>1301</v>
      </c>
      <c r="O104" s="2">
        <v>20</v>
      </c>
      <c r="P104" s="52" t="s">
        <v>1651</v>
      </c>
    </row>
    <row r="105" spans="1:16" x14ac:dyDescent="0.2">
      <c r="A105" s="52">
        <v>104</v>
      </c>
      <c r="B105" t="s">
        <v>122</v>
      </c>
      <c r="C105" t="s">
        <v>50</v>
      </c>
      <c r="D105" t="s">
        <v>516</v>
      </c>
      <c r="E105" t="s">
        <v>761</v>
      </c>
      <c r="F105">
        <v>16</v>
      </c>
      <c r="H105" s="55">
        <f t="shared" si="4"/>
        <v>1845</v>
      </c>
      <c r="I105" s="55" t="str">
        <f t="shared" si="5"/>
        <v/>
      </c>
      <c r="J105" t="s">
        <v>12</v>
      </c>
      <c r="K105" t="s">
        <v>720</v>
      </c>
      <c r="L105" s="52" t="str">
        <f t="shared" si="6"/>
        <v>Grandson</v>
      </c>
      <c r="M105" s="52">
        <f t="shared" si="7"/>
        <v>102</v>
      </c>
      <c r="N105" t="s">
        <v>1301</v>
      </c>
      <c r="O105" s="2">
        <v>20</v>
      </c>
      <c r="P105" s="52" t="s">
        <v>1651</v>
      </c>
    </row>
    <row r="106" spans="1:16" x14ac:dyDescent="0.2">
      <c r="A106" s="52">
        <v>105</v>
      </c>
      <c r="B106" t="s">
        <v>1829</v>
      </c>
      <c r="C106" t="s">
        <v>75</v>
      </c>
      <c r="D106" t="s">
        <v>9</v>
      </c>
      <c r="E106" t="s">
        <v>502</v>
      </c>
      <c r="F106">
        <v>71</v>
      </c>
      <c r="H106" s="55">
        <f t="shared" si="4"/>
        <v>1790</v>
      </c>
      <c r="I106" s="55" t="str">
        <f t="shared" si="5"/>
        <v/>
      </c>
      <c r="J106" t="s">
        <v>129</v>
      </c>
      <c r="K106" t="s">
        <v>752</v>
      </c>
      <c r="L106" s="52" t="str">
        <f t="shared" si="6"/>
        <v>Head</v>
      </c>
      <c r="M106" s="52">
        <f t="shared" si="7"/>
        <v>105</v>
      </c>
      <c r="N106" t="s">
        <v>1301</v>
      </c>
      <c r="O106" s="2">
        <v>21</v>
      </c>
      <c r="P106" s="52" t="s">
        <v>1651</v>
      </c>
    </row>
    <row r="107" spans="1:16" x14ac:dyDescent="0.2">
      <c r="A107" s="52">
        <v>106</v>
      </c>
      <c r="B107" t="s">
        <v>1829</v>
      </c>
      <c r="C107" t="s">
        <v>57</v>
      </c>
      <c r="D107" t="s">
        <v>400</v>
      </c>
      <c r="E107" t="s">
        <v>761</v>
      </c>
      <c r="G107">
        <v>21</v>
      </c>
      <c r="H107" s="55" t="str">
        <f t="shared" si="4"/>
        <v/>
      </c>
      <c r="I107" s="55">
        <f t="shared" si="5"/>
        <v>1840</v>
      </c>
      <c r="J107" t="s">
        <v>1301</v>
      </c>
      <c r="K107" t="s">
        <v>1115</v>
      </c>
      <c r="L107" s="52" t="str">
        <f t="shared" si="6"/>
        <v>Daughter</v>
      </c>
      <c r="M107" s="52">
        <f t="shared" si="7"/>
        <v>105</v>
      </c>
      <c r="N107" t="s">
        <v>1301</v>
      </c>
      <c r="O107" s="2">
        <v>21</v>
      </c>
      <c r="P107" s="52" t="s">
        <v>1651</v>
      </c>
    </row>
    <row r="108" spans="1:16" x14ac:dyDescent="0.2">
      <c r="A108" s="52">
        <v>107</v>
      </c>
      <c r="B108" t="s">
        <v>1829</v>
      </c>
      <c r="C108" t="s">
        <v>441</v>
      </c>
      <c r="D108" t="s">
        <v>516</v>
      </c>
      <c r="E108" s="9" t="s">
        <v>1309</v>
      </c>
      <c r="F108">
        <v>2</v>
      </c>
      <c r="H108" s="55">
        <f t="shared" si="4"/>
        <v>1859</v>
      </c>
      <c r="I108" s="55" t="str">
        <f t="shared" si="5"/>
        <v/>
      </c>
      <c r="J108" t="s">
        <v>1301</v>
      </c>
      <c r="K108" t="s">
        <v>1115</v>
      </c>
      <c r="L108" s="52" t="str">
        <f t="shared" si="6"/>
        <v>Grandson</v>
      </c>
      <c r="M108" s="52">
        <f t="shared" si="7"/>
        <v>105</v>
      </c>
      <c r="N108" t="s">
        <v>1301</v>
      </c>
      <c r="O108" s="2">
        <v>21</v>
      </c>
      <c r="P108" s="52" t="s">
        <v>1651</v>
      </c>
    </row>
    <row r="109" spans="1:16" x14ac:dyDescent="0.2">
      <c r="A109" s="52">
        <v>108</v>
      </c>
      <c r="B109" t="s">
        <v>196</v>
      </c>
      <c r="C109" t="s">
        <v>44</v>
      </c>
      <c r="D109" t="s">
        <v>9</v>
      </c>
      <c r="E109" t="s">
        <v>5</v>
      </c>
      <c r="F109">
        <v>28</v>
      </c>
      <c r="H109" s="55">
        <f t="shared" si="4"/>
        <v>1833</v>
      </c>
      <c r="I109" s="55" t="str">
        <f t="shared" si="5"/>
        <v/>
      </c>
      <c r="J109" t="s">
        <v>12</v>
      </c>
      <c r="K109" t="s">
        <v>904</v>
      </c>
      <c r="L109" s="52" t="str">
        <f t="shared" si="6"/>
        <v>Head</v>
      </c>
      <c r="M109" s="52">
        <f t="shared" si="7"/>
        <v>108</v>
      </c>
      <c r="N109" t="s">
        <v>1301</v>
      </c>
      <c r="O109" s="2">
        <v>22</v>
      </c>
      <c r="P109" s="52" t="s">
        <v>1651</v>
      </c>
    </row>
    <row r="110" spans="1:16" x14ac:dyDescent="0.2">
      <c r="A110" s="52">
        <v>109</v>
      </c>
      <c r="B110" t="s">
        <v>196</v>
      </c>
      <c r="C110" t="s">
        <v>667</v>
      </c>
      <c r="D110" t="s">
        <v>397</v>
      </c>
      <c r="E110" t="s">
        <v>5</v>
      </c>
      <c r="G110">
        <v>23</v>
      </c>
      <c r="H110" s="55" t="str">
        <f t="shared" si="4"/>
        <v/>
      </c>
      <c r="I110" s="55">
        <f t="shared" si="5"/>
        <v>1838</v>
      </c>
      <c r="J110" t="s">
        <v>1301</v>
      </c>
      <c r="K110" t="s">
        <v>1115</v>
      </c>
      <c r="L110" s="52" t="str">
        <f t="shared" si="6"/>
        <v>Wife</v>
      </c>
      <c r="M110" s="52">
        <f t="shared" si="7"/>
        <v>108</v>
      </c>
      <c r="N110" t="s">
        <v>1301</v>
      </c>
      <c r="O110" s="2">
        <v>22</v>
      </c>
      <c r="P110" s="52" t="s">
        <v>1651</v>
      </c>
    </row>
    <row r="111" spans="1:16" x14ac:dyDescent="0.2">
      <c r="A111" s="52">
        <v>110</v>
      </c>
      <c r="B111" t="s">
        <v>196</v>
      </c>
      <c r="C111" t="s">
        <v>326</v>
      </c>
      <c r="D111" t="s">
        <v>409</v>
      </c>
      <c r="E111" s="9" t="s">
        <v>1309</v>
      </c>
      <c r="F111">
        <v>3</v>
      </c>
      <c r="H111" s="55">
        <f t="shared" si="4"/>
        <v>1858</v>
      </c>
      <c r="I111" s="55" t="str">
        <f t="shared" si="5"/>
        <v/>
      </c>
      <c r="J111" t="s">
        <v>1301</v>
      </c>
      <c r="K111" t="s">
        <v>1115</v>
      </c>
      <c r="L111" s="52" t="str">
        <f t="shared" si="6"/>
        <v>Son</v>
      </c>
      <c r="M111" s="52">
        <f t="shared" si="7"/>
        <v>108</v>
      </c>
      <c r="N111" t="s">
        <v>1301</v>
      </c>
      <c r="O111" s="2">
        <v>22</v>
      </c>
      <c r="P111" s="52" t="s">
        <v>1651</v>
      </c>
    </row>
    <row r="112" spans="1:16" x14ac:dyDescent="0.2">
      <c r="A112" s="52">
        <v>111</v>
      </c>
      <c r="B112" t="s">
        <v>196</v>
      </c>
      <c r="C112" t="s">
        <v>50</v>
      </c>
      <c r="D112" t="s">
        <v>409</v>
      </c>
      <c r="E112" s="9" t="s">
        <v>1309</v>
      </c>
      <c r="F112">
        <v>1</v>
      </c>
      <c r="H112" s="55">
        <f t="shared" si="4"/>
        <v>1860</v>
      </c>
      <c r="I112" s="55" t="str">
        <f t="shared" si="5"/>
        <v/>
      </c>
      <c r="J112" t="s">
        <v>1301</v>
      </c>
      <c r="K112" t="s">
        <v>1115</v>
      </c>
      <c r="L112" s="52" t="str">
        <f t="shared" si="6"/>
        <v>Son</v>
      </c>
      <c r="M112" s="52">
        <f t="shared" si="7"/>
        <v>108</v>
      </c>
      <c r="N112" t="s">
        <v>1301</v>
      </c>
      <c r="O112" s="2">
        <v>22</v>
      </c>
      <c r="P112" s="52" t="s">
        <v>1651</v>
      </c>
    </row>
    <row r="113" spans="1:16" x14ac:dyDescent="0.2">
      <c r="A113" s="52">
        <v>112</v>
      </c>
      <c r="B113" t="s">
        <v>160</v>
      </c>
      <c r="C113" t="s">
        <v>44</v>
      </c>
      <c r="D113" t="s">
        <v>9</v>
      </c>
      <c r="E113" t="s">
        <v>5</v>
      </c>
      <c r="F113">
        <v>49</v>
      </c>
      <c r="H113" s="55">
        <f t="shared" si="4"/>
        <v>1812</v>
      </c>
      <c r="I113" s="55" t="str">
        <f t="shared" si="5"/>
        <v/>
      </c>
      <c r="J113" t="s">
        <v>130</v>
      </c>
      <c r="K113" t="s">
        <v>720</v>
      </c>
      <c r="L113" s="52" t="str">
        <f t="shared" si="6"/>
        <v>Head</v>
      </c>
      <c r="M113" s="52">
        <f t="shared" si="7"/>
        <v>112</v>
      </c>
      <c r="N113" t="s">
        <v>1301</v>
      </c>
      <c r="O113" s="2">
        <v>23</v>
      </c>
      <c r="P113" s="52" t="s">
        <v>1651</v>
      </c>
    </row>
    <row r="114" spans="1:16" x14ac:dyDescent="0.2">
      <c r="A114" s="52">
        <v>113</v>
      </c>
      <c r="B114" t="s">
        <v>160</v>
      </c>
      <c r="C114" t="s">
        <v>123</v>
      </c>
      <c r="D114" t="s">
        <v>397</v>
      </c>
      <c r="E114" t="s">
        <v>5</v>
      </c>
      <c r="G114">
        <v>53</v>
      </c>
      <c r="H114" s="55" t="str">
        <f t="shared" si="4"/>
        <v/>
      </c>
      <c r="I114" s="55">
        <f t="shared" si="5"/>
        <v>1808</v>
      </c>
      <c r="J114" t="s">
        <v>905</v>
      </c>
      <c r="K114" s="9" t="s">
        <v>569</v>
      </c>
      <c r="L114" s="52" t="str">
        <f t="shared" si="6"/>
        <v>Wife</v>
      </c>
      <c r="M114" s="52">
        <f t="shared" si="7"/>
        <v>112</v>
      </c>
      <c r="N114" t="s">
        <v>1301</v>
      </c>
      <c r="O114" s="2">
        <v>23</v>
      </c>
      <c r="P114" s="52" t="s">
        <v>2753</v>
      </c>
    </row>
    <row r="115" spans="1:16" x14ac:dyDescent="0.2">
      <c r="A115" s="52">
        <v>114</v>
      </c>
      <c r="B115" t="s">
        <v>45</v>
      </c>
      <c r="C115" t="s">
        <v>71</v>
      </c>
      <c r="D115" t="s">
        <v>9</v>
      </c>
      <c r="E115" t="s">
        <v>5</v>
      </c>
      <c r="F115">
        <v>57</v>
      </c>
      <c r="H115" s="55">
        <f t="shared" si="4"/>
        <v>1804</v>
      </c>
      <c r="I115" s="55" t="str">
        <f t="shared" si="5"/>
        <v/>
      </c>
      <c r="J115" t="s">
        <v>12</v>
      </c>
      <c r="K115" t="s">
        <v>1115</v>
      </c>
      <c r="L115" s="52" t="str">
        <f t="shared" si="6"/>
        <v>Head</v>
      </c>
      <c r="M115" s="52">
        <f t="shared" si="7"/>
        <v>114</v>
      </c>
      <c r="N115" t="s">
        <v>1301</v>
      </c>
      <c r="O115" s="2">
        <v>24</v>
      </c>
      <c r="P115" s="52" t="s">
        <v>1651</v>
      </c>
    </row>
    <row r="116" spans="1:16" x14ac:dyDescent="0.2">
      <c r="A116" s="52">
        <v>115</v>
      </c>
      <c r="B116" t="s">
        <v>45</v>
      </c>
      <c r="C116" t="s">
        <v>57</v>
      </c>
      <c r="D116" t="s">
        <v>397</v>
      </c>
      <c r="E116" t="s">
        <v>5</v>
      </c>
      <c r="G116">
        <v>53</v>
      </c>
      <c r="H116" s="55" t="str">
        <f t="shared" si="4"/>
        <v/>
      </c>
      <c r="I116" s="55">
        <f t="shared" si="5"/>
        <v>1808</v>
      </c>
      <c r="J116" t="s">
        <v>1301</v>
      </c>
      <c r="K116" s="9" t="s">
        <v>1283</v>
      </c>
      <c r="L116" s="52" t="str">
        <f t="shared" si="6"/>
        <v>Wife</v>
      </c>
      <c r="M116" s="52">
        <f t="shared" si="7"/>
        <v>114</v>
      </c>
      <c r="N116" t="s">
        <v>1301</v>
      </c>
      <c r="O116" s="2">
        <v>24</v>
      </c>
      <c r="P116" s="52" t="s">
        <v>1651</v>
      </c>
    </row>
    <row r="117" spans="1:16" x14ac:dyDescent="0.2">
      <c r="A117" s="52">
        <v>116</v>
      </c>
      <c r="B117" t="s">
        <v>45</v>
      </c>
      <c r="C117" t="s">
        <v>853</v>
      </c>
      <c r="D117" t="s">
        <v>409</v>
      </c>
      <c r="E117" t="s">
        <v>761</v>
      </c>
      <c r="F117">
        <v>22</v>
      </c>
      <c r="H117" s="55">
        <f t="shared" si="4"/>
        <v>1839</v>
      </c>
      <c r="I117" s="55" t="str">
        <f t="shared" si="5"/>
        <v/>
      </c>
      <c r="J117" t="s">
        <v>12</v>
      </c>
      <c r="K117" t="s">
        <v>1115</v>
      </c>
      <c r="L117" s="52" t="str">
        <f t="shared" si="6"/>
        <v>Son</v>
      </c>
      <c r="M117" s="52">
        <f t="shared" si="7"/>
        <v>114</v>
      </c>
      <c r="N117" t="s">
        <v>1301</v>
      </c>
      <c r="O117" s="2">
        <v>24</v>
      </c>
      <c r="P117" s="52" t="s">
        <v>1651</v>
      </c>
    </row>
    <row r="118" spans="1:16" x14ac:dyDescent="0.2">
      <c r="A118" s="52">
        <v>117</v>
      </c>
      <c r="B118" t="s">
        <v>45</v>
      </c>
      <c r="C118" t="s">
        <v>635</v>
      </c>
      <c r="D118" t="s">
        <v>400</v>
      </c>
      <c r="E118" t="s">
        <v>761</v>
      </c>
      <c r="G118">
        <v>20</v>
      </c>
      <c r="H118" s="55" t="str">
        <f t="shared" si="4"/>
        <v/>
      </c>
      <c r="I118" s="55">
        <f t="shared" si="5"/>
        <v>1841</v>
      </c>
      <c r="J118" t="s">
        <v>313</v>
      </c>
      <c r="K118" t="s">
        <v>1115</v>
      </c>
      <c r="L118" s="52" t="str">
        <f t="shared" si="6"/>
        <v>Daughter</v>
      </c>
      <c r="M118" s="52">
        <f t="shared" si="7"/>
        <v>114</v>
      </c>
      <c r="N118" t="s">
        <v>1301</v>
      </c>
      <c r="O118" s="2">
        <v>24</v>
      </c>
      <c r="P118" s="52" t="s">
        <v>1651</v>
      </c>
    </row>
    <row r="119" spans="1:16" x14ac:dyDescent="0.2">
      <c r="A119" s="52">
        <v>118</v>
      </c>
      <c r="B119" t="s">
        <v>45</v>
      </c>
      <c r="C119" t="s">
        <v>391</v>
      </c>
      <c r="D119" t="s">
        <v>400</v>
      </c>
      <c r="E119" t="s">
        <v>761</v>
      </c>
      <c r="G119">
        <v>17</v>
      </c>
      <c r="H119" s="55" t="str">
        <f t="shared" si="4"/>
        <v/>
      </c>
      <c r="I119" s="55">
        <f t="shared" si="5"/>
        <v>1844</v>
      </c>
      <c r="J119" t="s">
        <v>1301</v>
      </c>
      <c r="K119" t="s">
        <v>1115</v>
      </c>
      <c r="L119" s="52" t="str">
        <f t="shared" si="6"/>
        <v>Daughter</v>
      </c>
      <c r="M119" s="52">
        <f t="shared" si="7"/>
        <v>114</v>
      </c>
      <c r="N119" t="s">
        <v>1301</v>
      </c>
      <c r="O119" s="2">
        <v>24</v>
      </c>
      <c r="P119" s="52" t="s">
        <v>1651</v>
      </c>
    </row>
    <row r="120" spans="1:16" x14ac:dyDescent="0.2">
      <c r="A120" s="52">
        <v>119</v>
      </c>
      <c r="B120" t="s">
        <v>45</v>
      </c>
      <c r="C120" t="s">
        <v>77</v>
      </c>
      <c r="D120" t="s">
        <v>409</v>
      </c>
      <c r="E120" t="s">
        <v>761</v>
      </c>
      <c r="F120">
        <v>16</v>
      </c>
      <c r="H120" s="55">
        <f t="shared" si="4"/>
        <v>1845</v>
      </c>
      <c r="I120" s="55" t="str">
        <f t="shared" si="5"/>
        <v/>
      </c>
      <c r="J120" t="s">
        <v>1301</v>
      </c>
      <c r="K120" t="s">
        <v>1115</v>
      </c>
      <c r="L120" s="52" t="str">
        <f t="shared" si="6"/>
        <v>Son</v>
      </c>
      <c r="M120" s="52">
        <f t="shared" si="7"/>
        <v>114</v>
      </c>
      <c r="N120" t="s">
        <v>1301</v>
      </c>
      <c r="O120" s="2">
        <v>24</v>
      </c>
      <c r="P120" s="52" t="s">
        <v>1651</v>
      </c>
    </row>
    <row r="121" spans="1:16" x14ac:dyDescent="0.2">
      <c r="A121" s="52">
        <v>120</v>
      </c>
      <c r="B121" t="s">
        <v>45</v>
      </c>
      <c r="C121" t="s">
        <v>901</v>
      </c>
      <c r="D121" t="s">
        <v>400</v>
      </c>
      <c r="E121" t="s">
        <v>761</v>
      </c>
      <c r="G121">
        <v>11</v>
      </c>
      <c r="H121" s="55" t="str">
        <f t="shared" si="4"/>
        <v/>
      </c>
      <c r="I121" s="55">
        <f t="shared" si="5"/>
        <v>1850</v>
      </c>
      <c r="J121" t="s">
        <v>1301</v>
      </c>
      <c r="K121" t="s">
        <v>1115</v>
      </c>
      <c r="L121" s="52" t="str">
        <f t="shared" si="6"/>
        <v>Daughter</v>
      </c>
      <c r="M121" s="52">
        <f t="shared" si="7"/>
        <v>114</v>
      </c>
      <c r="N121" t="s">
        <v>1301</v>
      </c>
      <c r="O121" s="2">
        <v>24</v>
      </c>
      <c r="P121" s="52" t="s">
        <v>1651</v>
      </c>
    </row>
    <row r="122" spans="1:16" x14ac:dyDescent="0.2">
      <c r="A122" s="52">
        <v>121</v>
      </c>
      <c r="B122" t="s">
        <v>100</v>
      </c>
      <c r="C122" t="s">
        <v>101</v>
      </c>
      <c r="D122" t="s">
        <v>9</v>
      </c>
      <c r="E122" t="s">
        <v>502</v>
      </c>
      <c r="F122">
        <v>60</v>
      </c>
      <c r="H122" s="55">
        <f t="shared" si="4"/>
        <v>1801</v>
      </c>
      <c r="I122" s="55" t="str">
        <f t="shared" si="5"/>
        <v/>
      </c>
      <c r="J122" t="s">
        <v>131</v>
      </c>
      <c r="K122" t="s">
        <v>724</v>
      </c>
      <c r="L122" s="52" t="str">
        <f t="shared" si="6"/>
        <v>Head</v>
      </c>
      <c r="M122" s="52">
        <f t="shared" si="7"/>
        <v>121</v>
      </c>
      <c r="N122" t="s">
        <v>1301</v>
      </c>
      <c r="O122" s="2">
        <v>25</v>
      </c>
      <c r="P122" s="52" t="s">
        <v>1651</v>
      </c>
    </row>
    <row r="123" spans="1:16" x14ac:dyDescent="0.2">
      <c r="A123" s="52">
        <v>122</v>
      </c>
      <c r="B123" t="s">
        <v>277</v>
      </c>
      <c r="C123" t="s">
        <v>710</v>
      </c>
      <c r="D123" t="s">
        <v>435</v>
      </c>
      <c r="E123" t="s">
        <v>5</v>
      </c>
      <c r="G123">
        <v>36</v>
      </c>
      <c r="H123" s="55" t="str">
        <f t="shared" si="4"/>
        <v/>
      </c>
      <c r="I123" s="55">
        <f t="shared" si="5"/>
        <v>1825</v>
      </c>
      <c r="J123" t="s">
        <v>915</v>
      </c>
      <c r="K123" t="s">
        <v>913</v>
      </c>
      <c r="L123" s="52" t="str">
        <f t="shared" si="6"/>
        <v>Housekeeper</v>
      </c>
      <c r="M123" s="52">
        <f t="shared" si="7"/>
        <v>121</v>
      </c>
      <c r="N123" t="s">
        <v>1301</v>
      </c>
      <c r="O123" s="2">
        <v>25</v>
      </c>
      <c r="P123" s="52" t="s">
        <v>1651</v>
      </c>
    </row>
    <row r="124" spans="1:16" x14ac:dyDescent="0.2">
      <c r="A124" s="52">
        <v>123</v>
      </c>
      <c r="B124" t="s">
        <v>277</v>
      </c>
      <c r="C124" t="s">
        <v>455</v>
      </c>
      <c r="D124" t="s">
        <v>409</v>
      </c>
      <c r="E124" s="9" t="s">
        <v>1309</v>
      </c>
      <c r="F124">
        <v>6</v>
      </c>
      <c r="H124" s="55">
        <f t="shared" si="4"/>
        <v>1855</v>
      </c>
      <c r="I124" s="55" t="str">
        <f t="shared" si="5"/>
        <v/>
      </c>
      <c r="J124" t="s">
        <v>1834</v>
      </c>
      <c r="K124" t="s">
        <v>511</v>
      </c>
      <c r="L124" s="52" t="str">
        <f t="shared" si="6"/>
        <v>Son</v>
      </c>
      <c r="M124" s="52">
        <f t="shared" si="7"/>
        <v>121</v>
      </c>
      <c r="N124" t="s">
        <v>1301</v>
      </c>
      <c r="O124" s="2">
        <v>25</v>
      </c>
      <c r="P124" s="52" t="s">
        <v>1651</v>
      </c>
    </row>
    <row r="125" spans="1:16" x14ac:dyDescent="0.2">
      <c r="A125" s="52">
        <v>124</v>
      </c>
      <c r="B125" t="s">
        <v>906</v>
      </c>
      <c r="C125" t="s">
        <v>71</v>
      </c>
      <c r="D125" t="s">
        <v>525</v>
      </c>
      <c r="E125" t="s">
        <v>761</v>
      </c>
      <c r="F125">
        <v>27</v>
      </c>
      <c r="H125" s="55">
        <f t="shared" si="4"/>
        <v>1834</v>
      </c>
      <c r="I125" s="55" t="str">
        <f t="shared" si="5"/>
        <v/>
      </c>
      <c r="J125" t="s">
        <v>12</v>
      </c>
      <c r="K125" t="s">
        <v>914</v>
      </c>
      <c r="L125" s="52" t="str">
        <f t="shared" si="6"/>
        <v>Boarder</v>
      </c>
      <c r="M125" s="52">
        <f t="shared" si="7"/>
        <v>121</v>
      </c>
      <c r="N125" t="s">
        <v>1301</v>
      </c>
      <c r="O125" s="2">
        <v>25</v>
      </c>
      <c r="P125" s="52" t="s">
        <v>1651</v>
      </c>
    </row>
    <row r="126" spans="1:16" x14ac:dyDescent="0.2">
      <c r="A126" s="52">
        <v>125</v>
      </c>
      <c r="B126" t="s">
        <v>72</v>
      </c>
      <c r="C126" t="s">
        <v>202</v>
      </c>
      <c r="D126" t="s">
        <v>525</v>
      </c>
      <c r="E126" t="s">
        <v>5</v>
      </c>
      <c r="F126">
        <v>30</v>
      </c>
      <c r="H126" s="55">
        <f t="shared" si="4"/>
        <v>1831</v>
      </c>
      <c r="I126" s="55" t="str">
        <f t="shared" si="5"/>
        <v/>
      </c>
      <c r="J126" t="s">
        <v>1876</v>
      </c>
      <c r="K126" s="9" t="s">
        <v>1831</v>
      </c>
      <c r="L126" s="52" t="str">
        <f t="shared" si="6"/>
        <v>Boarder</v>
      </c>
      <c r="M126" s="52">
        <f t="shared" si="7"/>
        <v>121</v>
      </c>
      <c r="N126" t="s">
        <v>1301</v>
      </c>
      <c r="O126" s="2">
        <v>25</v>
      </c>
      <c r="P126" s="52" t="s">
        <v>1651</v>
      </c>
    </row>
    <row r="127" spans="1:16" x14ac:dyDescent="0.2">
      <c r="A127" s="52">
        <v>126</v>
      </c>
      <c r="B127" t="s">
        <v>85</v>
      </c>
      <c r="C127" t="s">
        <v>71</v>
      </c>
      <c r="D127" t="s">
        <v>9</v>
      </c>
      <c r="E127" t="s">
        <v>5</v>
      </c>
      <c r="F127">
        <v>39</v>
      </c>
      <c r="H127" s="55">
        <f t="shared" si="4"/>
        <v>1822</v>
      </c>
      <c r="I127" s="55" t="str">
        <f t="shared" si="5"/>
        <v/>
      </c>
      <c r="J127" t="s">
        <v>12</v>
      </c>
      <c r="K127" t="s">
        <v>1115</v>
      </c>
      <c r="L127" s="52" t="str">
        <f t="shared" si="6"/>
        <v>Head</v>
      </c>
      <c r="M127" s="52">
        <f t="shared" si="7"/>
        <v>126</v>
      </c>
      <c r="N127" t="s">
        <v>1301</v>
      </c>
      <c r="O127" s="2">
        <v>26</v>
      </c>
      <c r="P127" s="52" t="s">
        <v>1651</v>
      </c>
    </row>
    <row r="128" spans="1:16" x14ac:dyDescent="0.2">
      <c r="A128" s="52">
        <v>127</v>
      </c>
      <c r="B128" t="s">
        <v>85</v>
      </c>
      <c r="C128" t="s">
        <v>391</v>
      </c>
      <c r="D128" t="s">
        <v>397</v>
      </c>
      <c r="E128" t="s">
        <v>5</v>
      </c>
      <c r="G128">
        <v>32</v>
      </c>
      <c r="H128" s="55" t="str">
        <f t="shared" si="4"/>
        <v/>
      </c>
      <c r="I128" s="55">
        <f t="shared" si="5"/>
        <v>1829</v>
      </c>
      <c r="J128" t="s">
        <v>1301</v>
      </c>
      <c r="K128" t="s">
        <v>530</v>
      </c>
      <c r="L128" s="52" t="str">
        <f t="shared" si="6"/>
        <v>Wife</v>
      </c>
      <c r="M128" s="52">
        <f t="shared" si="7"/>
        <v>126</v>
      </c>
      <c r="N128" t="s">
        <v>1301</v>
      </c>
      <c r="O128" s="2">
        <v>26</v>
      </c>
      <c r="P128" s="52" t="s">
        <v>1651</v>
      </c>
    </row>
    <row r="129" spans="1:16" x14ac:dyDescent="0.2">
      <c r="A129" s="52">
        <v>128</v>
      </c>
      <c r="B129" t="s">
        <v>85</v>
      </c>
      <c r="C129" t="s">
        <v>50</v>
      </c>
      <c r="D129" t="s">
        <v>409</v>
      </c>
      <c r="E129" s="9" t="s">
        <v>1309</v>
      </c>
      <c r="F129">
        <v>7</v>
      </c>
      <c r="H129" s="55">
        <f t="shared" si="4"/>
        <v>1854</v>
      </c>
      <c r="I129" s="55" t="str">
        <f t="shared" si="5"/>
        <v/>
      </c>
      <c r="J129" t="s">
        <v>1301</v>
      </c>
      <c r="K129" t="s">
        <v>1115</v>
      </c>
      <c r="L129" s="52" t="str">
        <f t="shared" si="6"/>
        <v>Son</v>
      </c>
      <c r="M129" s="52">
        <f t="shared" si="7"/>
        <v>126</v>
      </c>
      <c r="N129" t="s">
        <v>1301</v>
      </c>
      <c r="O129" s="2">
        <v>26</v>
      </c>
      <c r="P129" s="52" t="s">
        <v>1651</v>
      </c>
    </row>
    <row r="130" spans="1:16" x14ac:dyDescent="0.2">
      <c r="A130" s="52">
        <v>129</v>
      </c>
      <c r="B130" t="s">
        <v>45</v>
      </c>
      <c r="C130" t="s">
        <v>103</v>
      </c>
      <c r="D130" t="s">
        <v>9</v>
      </c>
      <c r="E130" t="s">
        <v>5</v>
      </c>
      <c r="F130">
        <v>35</v>
      </c>
      <c r="H130" s="55">
        <f t="shared" si="4"/>
        <v>1826</v>
      </c>
      <c r="I130" s="55" t="str">
        <f t="shared" si="5"/>
        <v/>
      </c>
      <c r="J130" t="s">
        <v>132</v>
      </c>
      <c r="K130" t="s">
        <v>1115</v>
      </c>
      <c r="L130" s="52" t="str">
        <f t="shared" si="6"/>
        <v>Head</v>
      </c>
      <c r="M130" s="52">
        <f t="shared" si="7"/>
        <v>129</v>
      </c>
      <c r="N130" t="s">
        <v>1301</v>
      </c>
      <c r="O130" s="2">
        <v>27</v>
      </c>
      <c r="P130" s="52" t="s">
        <v>1651</v>
      </c>
    </row>
    <row r="131" spans="1:16" x14ac:dyDescent="0.2">
      <c r="A131" s="52">
        <v>130</v>
      </c>
      <c r="B131" t="s">
        <v>45</v>
      </c>
      <c r="C131" t="s">
        <v>907</v>
      </c>
      <c r="D131" t="s">
        <v>397</v>
      </c>
      <c r="E131" t="s">
        <v>5</v>
      </c>
      <c r="G131">
        <v>33</v>
      </c>
      <c r="H131" s="55" t="str">
        <f t="shared" ref="H131:H194" si="8">IF(ISBLANK(F131),"",INT(1861.25-F131))</f>
        <v/>
      </c>
      <c r="I131" s="55">
        <f t="shared" ref="I131:I194" si="9">IF(ISBLANK(G131),"",IF(ISBLANK(F131),INT(1861.25-G131),"Error"))</f>
        <v>1828</v>
      </c>
      <c r="J131" t="s">
        <v>1301</v>
      </c>
      <c r="K131" t="s">
        <v>1288</v>
      </c>
      <c r="L131" s="52" t="str">
        <f t="shared" si="6"/>
        <v>Wife</v>
      </c>
      <c r="M131" s="52">
        <f t="shared" si="7"/>
        <v>129</v>
      </c>
      <c r="N131" t="s">
        <v>1301</v>
      </c>
      <c r="O131" s="2">
        <v>27</v>
      </c>
      <c r="P131" s="52" t="s">
        <v>1651</v>
      </c>
    </row>
    <row r="132" spans="1:16" x14ac:dyDescent="0.2">
      <c r="A132" s="52">
        <v>131</v>
      </c>
      <c r="B132" t="s">
        <v>45</v>
      </c>
      <c r="C132" t="s">
        <v>44</v>
      </c>
      <c r="D132" t="s">
        <v>409</v>
      </c>
      <c r="E132" s="9" t="s">
        <v>1309</v>
      </c>
      <c r="F132">
        <v>9</v>
      </c>
      <c r="H132" s="55">
        <f t="shared" si="8"/>
        <v>1852</v>
      </c>
      <c r="I132" s="55" t="str">
        <f t="shared" si="9"/>
        <v/>
      </c>
      <c r="J132" t="s">
        <v>784</v>
      </c>
      <c r="K132" t="s">
        <v>1115</v>
      </c>
      <c r="L132" s="52" t="str">
        <f t="shared" ref="L132:L195" si="10">IF(ISBLANK(D132),"",D132)</f>
        <v>Son</v>
      </c>
      <c r="M132" s="52">
        <f t="shared" ref="M132:M195" si="11">IF(L132="Head",A132,M131)</f>
        <v>129</v>
      </c>
      <c r="N132" t="s">
        <v>1301</v>
      </c>
      <c r="O132" s="2">
        <v>27</v>
      </c>
      <c r="P132" s="52" t="s">
        <v>1651</v>
      </c>
    </row>
    <row r="133" spans="1:16" x14ac:dyDescent="0.2">
      <c r="A133" s="52">
        <v>132</v>
      </c>
      <c r="B133" t="s">
        <v>45</v>
      </c>
      <c r="C133" t="s">
        <v>908</v>
      </c>
      <c r="D133" t="s">
        <v>400</v>
      </c>
      <c r="E133" s="9" t="s">
        <v>1309</v>
      </c>
      <c r="G133">
        <v>7</v>
      </c>
      <c r="H133" s="55" t="str">
        <f t="shared" si="8"/>
        <v/>
      </c>
      <c r="I133" s="55">
        <f t="shared" si="9"/>
        <v>1854</v>
      </c>
      <c r="J133" t="s">
        <v>784</v>
      </c>
      <c r="K133" t="s">
        <v>1115</v>
      </c>
      <c r="L133" s="52" t="str">
        <f t="shared" si="10"/>
        <v>Daughter</v>
      </c>
      <c r="M133" s="52">
        <f t="shared" si="11"/>
        <v>129</v>
      </c>
      <c r="N133" t="s">
        <v>1301</v>
      </c>
      <c r="O133" s="2">
        <v>27</v>
      </c>
      <c r="P133" s="52" t="s">
        <v>1651</v>
      </c>
    </row>
    <row r="134" spans="1:16" x14ac:dyDescent="0.2">
      <c r="A134" s="52">
        <v>133</v>
      </c>
      <c r="B134" t="s">
        <v>45</v>
      </c>
      <c r="C134" t="s">
        <v>909</v>
      </c>
      <c r="D134" t="s">
        <v>400</v>
      </c>
      <c r="E134" s="9" t="s">
        <v>1309</v>
      </c>
      <c r="G134">
        <v>5</v>
      </c>
      <c r="H134" s="55" t="str">
        <f t="shared" si="8"/>
        <v/>
      </c>
      <c r="I134" s="55">
        <f t="shared" si="9"/>
        <v>1856</v>
      </c>
      <c r="J134" t="s">
        <v>784</v>
      </c>
      <c r="K134" t="s">
        <v>1115</v>
      </c>
      <c r="L134" s="52" t="str">
        <f t="shared" si="10"/>
        <v>Daughter</v>
      </c>
      <c r="M134" s="52">
        <f t="shared" si="11"/>
        <v>129</v>
      </c>
      <c r="N134" t="s">
        <v>1301</v>
      </c>
      <c r="O134" s="2">
        <v>27</v>
      </c>
      <c r="P134" s="52" t="s">
        <v>1651</v>
      </c>
    </row>
    <row r="135" spans="1:16" x14ac:dyDescent="0.2">
      <c r="A135" s="52">
        <v>134</v>
      </c>
      <c r="B135" t="s">
        <v>45</v>
      </c>
      <c r="C135" t="s">
        <v>448</v>
      </c>
      <c r="D135" t="s">
        <v>409</v>
      </c>
      <c r="E135" s="9" t="s">
        <v>1309</v>
      </c>
      <c r="F135">
        <v>2</v>
      </c>
      <c r="H135" s="55">
        <f t="shared" si="8"/>
        <v>1859</v>
      </c>
      <c r="I135" s="55" t="str">
        <f t="shared" si="9"/>
        <v/>
      </c>
      <c r="J135" t="s">
        <v>1301</v>
      </c>
      <c r="K135" t="s">
        <v>1115</v>
      </c>
      <c r="L135" s="52" t="str">
        <f t="shared" si="10"/>
        <v>Son</v>
      </c>
      <c r="M135" s="52">
        <f t="shared" si="11"/>
        <v>129</v>
      </c>
      <c r="N135" t="s">
        <v>1301</v>
      </c>
      <c r="O135" s="2">
        <v>27</v>
      </c>
      <c r="P135" s="52" t="s">
        <v>1651</v>
      </c>
    </row>
    <row r="136" spans="1:16" x14ac:dyDescent="0.2">
      <c r="A136" s="52">
        <v>135</v>
      </c>
      <c r="B136" t="s">
        <v>45</v>
      </c>
      <c r="C136" t="s">
        <v>910</v>
      </c>
      <c r="D136" t="s">
        <v>400</v>
      </c>
      <c r="E136" s="9" t="s">
        <v>1309</v>
      </c>
      <c r="G136">
        <f>6/12</f>
        <v>0.5</v>
      </c>
      <c r="H136" s="55" t="str">
        <f t="shared" si="8"/>
        <v/>
      </c>
      <c r="I136" s="55">
        <f t="shared" si="9"/>
        <v>1860</v>
      </c>
      <c r="J136" t="s">
        <v>1301</v>
      </c>
      <c r="K136" t="s">
        <v>1115</v>
      </c>
      <c r="L136" s="52" t="str">
        <f t="shared" si="10"/>
        <v>Daughter</v>
      </c>
      <c r="M136" s="52">
        <f t="shared" si="11"/>
        <v>129</v>
      </c>
      <c r="N136" t="s">
        <v>1301</v>
      </c>
      <c r="O136" s="2">
        <v>27</v>
      </c>
      <c r="P136" s="52" t="s">
        <v>1651</v>
      </c>
    </row>
    <row r="137" spans="1:16" x14ac:dyDescent="0.2">
      <c r="A137" s="52">
        <v>136</v>
      </c>
      <c r="B137" t="s">
        <v>104</v>
      </c>
      <c r="C137" t="s">
        <v>98</v>
      </c>
      <c r="D137" t="s">
        <v>9</v>
      </c>
      <c r="E137" t="s">
        <v>5</v>
      </c>
      <c r="F137">
        <v>47</v>
      </c>
      <c r="H137" s="55">
        <f t="shared" si="8"/>
        <v>1814</v>
      </c>
      <c r="I137" s="55" t="str">
        <f t="shared" si="9"/>
        <v/>
      </c>
      <c r="J137" t="s">
        <v>244</v>
      </c>
      <c r="K137" t="s">
        <v>601</v>
      </c>
      <c r="L137" s="52" t="str">
        <f t="shared" si="10"/>
        <v>Head</v>
      </c>
      <c r="M137" s="52">
        <f t="shared" si="11"/>
        <v>136</v>
      </c>
      <c r="N137" t="s">
        <v>1301</v>
      </c>
      <c r="O137" s="2">
        <v>28</v>
      </c>
      <c r="P137" s="52" t="s">
        <v>1651</v>
      </c>
    </row>
    <row r="138" spans="1:16" x14ac:dyDescent="0.2">
      <c r="A138" s="52">
        <v>137</v>
      </c>
      <c r="B138" t="s">
        <v>104</v>
      </c>
      <c r="C138" t="s">
        <v>635</v>
      </c>
      <c r="D138" t="s">
        <v>397</v>
      </c>
      <c r="E138" t="s">
        <v>5</v>
      </c>
      <c r="G138">
        <v>39</v>
      </c>
      <c r="H138" s="55" t="str">
        <f t="shared" si="8"/>
        <v/>
      </c>
      <c r="I138" s="55">
        <f t="shared" si="9"/>
        <v>1822</v>
      </c>
      <c r="J138" t="s">
        <v>1313</v>
      </c>
      <c r="K138" t="s">
        <v>603</v>
      </c>
      <c r="L138" s="52" t="str">
        <f t="shared" si="10"/>
        <v>Wife</v>
      </c>
      <c r="M138" s="52">
        <f t="shared" si="11"/>
        <v>136</v>
      </c>
      <c r="N138" t="s">
        <v>1301</v>
      </c>
      <c r="O138" s="2">
        <v>28</v>
      </c>
      <c r="P138" s="52" t="s">
        <v>1651</v>
      </c>
    </row>
    <row r="139" spans="1:16" x14ac:dyDescent="0.2">
      <c r="A139" s="52">
        <v>138</v>
      </c>
      <c r="B139" t="s">
        <v>104</v>
      </c>
      <c r="C139" t="s">
        <v>69</v>
      </c>
      <c r="D139" t="s">
        <v>409</v>
      </c>
      <c r="E139" t="s">
        <v>761</v>
      </c>
      <c r="F139">
        <v>18</v>
      </c>
      <c r="H139" s="55">
        <f t="shared" si="8"/>
        <v>1843</v>
      </c>
      <c r="I139" s="55" t="str">
        <f t="shared" si="9"/>
        <v/>
      </c>
      <c r="J139" t="s">
        <v>1832</v>
      </c>
      <c r="K139" t="s">
        <v>569</v>
      </c>
      <c r="L139" s="52" t="str">
        <f t="shared" si="10"/>
        <v>Son</v>
      </c>
      <c r="M139" s="52">
        <f t="shared" si="11"/>
        <v>136</v>
      </c>
      <c r="N139" t="s">
        <v>1301</v>
      </c>
      <c r="O139" s="2">
        <v>28</v>
      </c>
      <c r="P139" s="52" t="s">
        <v>1651</v>
      </c>
    </row>
    <row r="140" spans="1:16" x14ac:dyDescent="0.2">
      <c r="A140" s="52">
        <v>139</v>
      </c>
      <c r="B140" t="s">
        <v>104</v>
      </c>
      <c r="C140" t="s">
        <v>911</v>
      </c>
      <c r="D140" t="s">
        <v>400</v>
      </c>
      <c r="E140" t="s">
        <v>761</v>
      </c>
      <c r="G140">
        <v>14</v>
      </c>
      <c r="H140" s="55" t="str">
        <f t="shared" si="8"/>
        <v/>
      </c>
      <c r="I140" s="55">
        <f t="shared" si="9"/>
        <v>1847</v>
      </c>
      <c r="J140" t="s">
        <v>1833</v>
      </c>
      <c r="K140" t="s">
        <v>1115</v>
      </c>
      <c r="L140" s="52" t="str">
        <f t="shared" si="10"/>
        <v>Daughter</v>
      </c>
      <c r="M140" s="52">
        <f t="shared" si="11"/>
        <v>136</v>
      </c>
      <c r="N140" t="s">
        <v>1301</v>
      </c>
      <c r="O140" s="2">
        <v>28</v>
      </c>
      <c r="P140" s="52" t="s">
        <v>1651</v>
      </c>
    </row>
    <row r="141" spans="1:16" x14ac:dyDescent="0.2">
      <c r="A141" s="52">
        <v>140</v>
      </c>
      <c r="B141" t="s">
        <v>104</v>
      </c>
      <c r="C141" t="s">
        <v>98</v>
      </c>
      <c r="D141" t="s">
        <v>409</v>
      </c>
      <c r="E141" s="9" t="s">
        <v>1309</v>
      </c>
      <c r="F141">
        <v>12</v>
      </c>
      <c r="H141" s="55">
        <f t="shared" si="8"/>
        <v>1849</v>
      </c>
      <c r="I141" s="55" t="str">
        <f t="shared" si="9"/>
        <v/>
      </c>
      <c r="J141" t="s">
        <v>1832</v>
      </c>
      <c r="K141" t="s">
        <v>1115</v>
      </c>
      <c r="L141" s="52" t="str">
        <f t="shared" si="10"/>
        <v>Son</v>
      </c>
      <c r="M141" s="52">
        <f t="shared" si="11"/>
        <v>136</v>
      </c>
      <c r="N141" t="s">
        <v>1301</v>
      </c>
      <c r="O141" s="2">
        <v>28</v>
      </c>
      <c r="P141" s="52" t="s">
        <v>1651</v>
      </c>
    </row>
    <row r="142" spans="1:16" x14ac:dyDescent="0.2">
      <c r="A142" s="52">
        <v>141</v>
      </c>
      <c r="B142" t="s">
        <v>104</v>
      </c>
      <c r="C142" t="s">
        <v>635</v>
      </c>
      <c r="D142" t="s">
        <v>400</v>
      </c>
      <c r="E142" s="9" t="s">
        <v>1309</v>
      </c>
      <c r="G142">
        <v>8</v>
      </c>
      <c r="H142" s="55" t="str">
        <f t="shared" si="8"/>
        <v/>
      </c>
      <c r="I142" s="55">
        <f t="shared" si="9"/>
        <v>1853</v>
      </c>
      <c r="J142" t="s">
        <v>1833</v>
      </c>
      <c r="K142" t="s">
        <v>1115</v>
      </c>
      <c r="L142" s="52" t="str">
        <f t="shared" si="10"/>
        <v>Daughter</v>
      </c>
      <c r="M142" s="52">
        <f t="shared" si="11"/>
        <v>136</v>
      </c>
      <c r="N142" t="s">
        <v>1301</v>
      </c>
      <c r="O142" s="2">
        <v>28</v>
      </c>
      <c r="P142" s="52" t="s">
        <v>1651</v>
      </c>
    </row>
    <row r="143" spans="1:16" x14ac:dyDescent="0.2">
      <c r="A143" s="52">
        <v>142</v>
      </c>
      <c r="B143" t="s">
        <v>104</v>
      </c>
      <c r="C143" t="s">
        <v>912</v>
      </c>
      <c r="D143" t="s">
        <v>400</v>
      </c>
      <c r="E143" s="9" t="s">
        <v>1309</v>
      </c>
      <c r="G143">
        <v>3</v>
      </c>
      <c r="H143" s="55" t="str">
        <f t="shared" si="8"/>
        <v/>
      </c>
      <c r="I143" s="55">
        <f t="shared" si="9"/>
        <v>1858</v>
      </c>
      <c r="J143" t="s">
        <v>1833</v>
      </c>
      <c r="K143" t="s">
        <v>1115</v>
      </c>
      <c r="L143" s="52" t="str">
        <f t="shared" si="10"/>
        <v>Daughter</v>
      </c>
      <c r="M143" s="52">
        <f t="shared" si="11"/>
        <v>136</v>
      </c>
      <c r="N143" t="s">
        <v>1301</v>
      </c>
      <c r="O143" s="2">
        <v>28</v>
      </c>
      <c r="P143" s="52" t="s">
        <v>1651</v>
      </c>
    </row>
    <row r="144" spans="1:16" x14ac:dyDescent="0.2">
      <c r="A144" s="52">
        <v>143</v>
      </c>
      <c r="B144" t="s">
        <v>104</v>
      </c>
      <c r="C144" t="s">
        <v>101</v>
      </c>
      <c r="D144" t="s">
        <v>409</v>
      </c>
      <c r="E144" s="9" t="s">
        <v>1309</v>
      </c>
      <c r="F144">
        <v>2</v>
      </c>
      <c r="H144" s="55">
        <f t="shared" si="8"/>
        <v>1859</v>
      </c>
      <c r="I144" s="55" t="str">
        <f t="shared" si="9"/>
        <v/>
      </c>
      <c r="J144" t="s">
        <v>1832</v>
      </c>
      <c r="K144" t="s">
        <v>1115</v>
      </c>
      <c r="L144" s="52" t="str">
        <f t="shared" si="10"/>
        <v>Son</v>
      </c>
      <c r="M144" s="52">
        <f t="shared" si="11"/>
        <v>136</v>
      </c>
      <c r="N144" t="s">
        <v>1301</v>
      </c>
      <c r="O144" s="2">
        <v>28</v>
      </c>
      <c r="P144" s="52" t="s">
        <v>1651</v>
      </c>
    </row>
    <row r="145" spans="1:16" x14ac:dyDescent="0.2">
      <c r="A145" s="52">
        <v>144</v>
      </c>
      <c r="B145" t="s">
        <v>43</v>
      </c>
      <c r="C145" t="s">
        <v>77</v>
      </c>
      <c r="D145" t="s">
        <v>9</v>
      </c>
      <c r="E145" t="s">
        <v>5</v>
      </c>
      <c r="F145">
        <v>47</v>
      </c>
      <c r="H145" s="55">
        <f t="shared" si="8"/>
        <v>1814</v>
      </c>
      <c r="I145" s="55" t="str">
        <f t="shared" si="9"/>
        <v/>
      </c>
      <c r="J145" t="s">
        <v>14</v>
      </c>
      <c r="K145" t="s">
        <v>1115</v>
      </c>
      <c r="L145" s="52" t="str">
        <f t="shared" si="10"/>
        <v>Head</v>
      </c>
      <c r="M145" s="52">
        <f t="shared" si="11"/>
        <v>144</v>
      </c>
      <c r="N145" t="s">
        <v>1301</v>
      </c>
      <c r="O145" s="2">
        <v>29</v>
      </c>
      <c r="P145" s="52" t="s">
        <v>1651</v>
      </c>
    </row>
    <row r="146" spans="1:16" x14ac:dyDescent="0.2">
      <c r="A146" s="52">
        <v>145</v>
      </c>
      <c r="B146" t="s">
        <v>43</v>
      </c>
      <c r="C146" t="s">
        <v>123</v>
      </c>
      <c r="D146" t="s">
        <v>397</v>
      </c>
      <c r="E146" t="s">
        <v>5</v>
      </c>
      <c r="G146">
        <v>46</v>
      </c>
      <c r="H146" s="55" t="str">
        <f t="shared" si="8"/>
        <v/>
      </c>
      <c r="I146" s="55">
        <f t="shared" si="9"/>
        <v>1815</v>
      </c>
      <c r="J146" t="s">
        <v>1314</v>
      </c>
      <c r="K146" t="s">
        <v>722</v>
      </c>
      <c r="L146" s="52" t="str">
        <f t="shared" si="10"/>
        <v>Wife</v>
      </c>
      <c r="M146" s="52">
        <f t="shared" si="11"/>
        <v>144</v>
      </c>
      <c r="N146" t="s">
        <v>1301</v>
      </c>
      <c r="O146" s="2">
        <v>29</v>
      </c>
      <c r="P146" s="52" t="s">
        <v>1651</v>
      </c>
    </row>
    <row r="147" spans="1:16" x14ac:dyDescent="0.2">
      <c r="A147" s="52">
        <v>146</v>
      </c>
      <c r="B147" t="s">
        <v>43</v>
      </c>
      <c r="C147" t="s">
        <v>916</v>
      </c>
      <c r="D147" t="s">
        <v>409</v>
      </c>
      <c r="E147" t="s">
        <v>761</v>
      </c>
      <c r="F147">
        <v>16</v>
      </c>
      <c r="H147" s="55">
        <f t="shared" si="8"/>
        <v>1845</v>
      </c>
      <c r="I147" s="55" t="str">
        <f t="shared" si="9"/>
        <v/>
      </c>
      <c r="J147" t="s">
        <v>14</v>
      </c>
      <c r="K147" t="s">
        <v>1115</v>
      </c>
      <c r="L147" s="52" t="str">
        <f t="shared" si="10"/>
        <v>Son</v>
      </c>
      <c r="M147" s="52">
        <f t="shared" si="11"/>
        <v>144</v>
      </c>
      <c r="N147" t="s">
        <v>1301</v>
      </c>
      <c r="O147" s="2">
        <v>29</v>
      </c>
      <c r="P147" s="52" t="s">
        <v>1651</v>
      </c>
    </row>
    <row r="148" spans="1:16" x14ac:dyDescent="0.2">
      <c r="A148" s="52">
        <v>147</v>
      </c>
      <c r="B148" t="s">
        <v>43</v>
      </c>
      <c r="C148" t="s">
        <v>730</v>
      </c>
      <c r="D148" t="s">
        <v>400</v>
      </c>
      <c r="E148" t="s">
        <v>761</v>
      </c>
      <c r="G148">
        <v>14</v>
      </c>
      <c r="H148" s="55" t="str">
        <f t="shared" si="8"/>
        <v/>
      </c>
      <c r="I148" s="55">
        <f t="shared" si="9"/>
        <v>1847</v>
      </c>
      <c r="J148" t="s">
        <v>1301</v>
      </c>
      <c r="K148" t="s">
        <v>1115</v>
      </c>
      <c r="L148" s="52" t="str">
        <f t="shared" si="10"/>
        <v>Daughter</v>
      </c>
      <c r="M148" s="52">
        <f t="shared" si="11"/>
        <v>144</v>
      </c>
      <c r="N148" t="s">
        <v>1301</v>
      </c>
      <c r="O148" s="2">
        <v>29</v>
      </c>
      <c r="P148" s="52" t="s">
        <v>1651</v>
      </c>
    </row>
    <row r="149" spans="1:16" x14ac:dyDescent="0.2">
      <c r="A149" s="52">
        <v>148</v>
      </c>
      <c r="B149" t="s">
        <v>43</v>
      </c>
      <c r="C149" t="s">
        <v>667</v>
      </c>
      <c r="D149" t="s">
        <v>400</v>
      </c>
      <c r="E149" t="s">
        <v>761</v>
      </c>
      <c r="G149">
        <v>11</v>
      </c>
      <c r="H149" s="55" t="str">
        <f t="shared" si="8"/>
        <v/>
      </c>
      <c r="I149" s="55">
        <f t="shared" si="9"/>
        <v>1850</v>
      </c>
      <c r="J149" t="s">
        <v>784</v>
      </c>
      <c r="K149" t="s">
        <v>1115</v>
      </c>
      <c r="L149" s="52" t="str">
        <f t="shared" si="10"/>
        <v>Daughter</v>
      </c>
      <c r="M149" s="52">
        <f t="shared" si="11"/>
        <v>144</v>
      </c>
      <c r="N149" t="s">
        <v>1301</v>
      </c>
      <c r="O149" s="2">
        <v>29</v>
      </c>
      <c r="P149" s="52" t="s">
        <v>1651</v>
      </c>
    </row>
    <row r="150" spans="1:16" x14ac:dyDescent="0.2">
      <c r="A150" s="52">
        <v>149</v>
      </c>
      <c r="B150" t="s">
        <v>43</v>
      </c>
      <c r="C150" t="s">
        <v>849</v>
      </c>
      <c r="D150" t="s">
        <v>400</v>
      </c>
      <c r="E150" t="s">
        <v>761</v>
      </c>
      <c r="G150">
        <v>7</v>
      </c>
      <c r="H150" s="55" t="str">
        <f t="shared" si="8"/>
        <v/>
      </c>
      <c r="I150" s="55">
        <f t="shared" si="9"/>
        <v>1854</v>
      </c>
      <c r="J150" t="s">
        <v>784</v>
      </c>
      <c r="K150" t="s">
        <v>1115</v>
      </c>
      <c r="L150" s="52" t="str">
        <f t="shared" si="10"/>
        <v>Daughter</v>
      </c>
      <c r="M150" s="52">
        <f t="shared" si="11"/>
        <v>144</v>
      </c>
      <c r="N150" t="s">
        <v>1301</v>
      </c>
      <c r="O150" s="2">
        <v>29</v>
      </c>
      <c r="P150" s="52" t="s">
        <v>1651</v>
      </c>
    </row>
    <row r="151" spans="1:16" x14ac:dyDescent="0.2">
      <c r="A151" s="52">
        <v>150</v>
      </c>
      <c r="B151" t="s">
        <v>159</v>
      </c>
      <c r="C151" t="s">
        <v>917</v>
      </c>
      <c r="D151" t="s">
        <v>422</v>
      </c>
      <c r="E151" t="s">
        <v>761</v>
      </c>
      <c r="F151">
        <v>18</v>
      </c>
      <c r="H151" s="55">
        <f t="shared" si="8"/>
        <v>1843</v>
      </c>
      <c r="I151" s="55" t="str">
        <f t="shared" si="9"/>
        <v/>
      </c>
      <c r="J151" t="s">
        <v>1195</v>
      </c>
      <c r="K151" t="s">
        <v>551</v>
      </c>
      <c r="L151" s="52" t="str">
        <f t="shared" si="10"/>
        <v>Servant</v>
      </c>
      <c r="M151" s="52">
        <f t="shared" si="11"/>
        <v>144</v>
      </c>
      <c r="N151" t="s">
        <v>1301</v>
      </c>
      <c r="O151" s="2">
        <v>29</v>
      </c>
      <c r="P151" s="52" t="s">
        <v>1651</v>
      </c>
    </row>
    <row r="152" spans="1:16" x14ac:dyDescent="0.2">
      <c r="A152" s="52">
        <v>151</v>
      </c>
      <c r="B152" t="s">
        <v>56</v>
      </c>
      <c r="C152" t="s">
        <v>44</v>
      </c>
      <c r="D152" t="s">
        <v>9</v>
      </c>
      <c r="E152" t="s">
        <v>5</v>
      </c>
      <c r="F152">
        <v>57</v>
      </c>
      <c r="H152" s="55">
        <f t="shared" si="8"/>
        <v>1804</v>
      </c>
      <c r="I152" s="55" t="str">
        <f t="shared" si="9"/>
        <v/>
      </c>
      <c r="J152" t="s">
        <v>12</v>
      </c>
      <c r="K152" t="s">
        <v>551</v>
      </c>
      <c r="L152" s="52" t="str">
        <f t="shared" si="10"/>
        <v>Head</v>
      </c>
      <c r="M152" s="52">
        <f t="shared" si="11"/>
        <v>151</v>
      </c>
      <c r="N152" t="s">
        <v>1301</v>
      </c>
      <c r="O152" s="2">
        <v>30</v>
      </c>
      <c r="P152" s="52" t="s">
        <v>1651</v>
      </c>
    </row>
    <row r="153" spans="1:16" x14ac:dyDescent="0.2">
      <c r="A153" s="52">
        <v>152</v>
      </c>
      <c r="B153" t="s">
        <v>56</v>
      </c>
      <c r="C153" t="s">
        <v>169</v>
      </c>
      <c r="D153" t="s">
        <v>397</v>
      </c>
      <c r="E153" t="s">
        <v>5</v>
      </c>
      <c r="G153">
        <v>55</v>
      </c>
      <c r="H153" s="55" t="str">
        <f t="shared" si="8"/>
        <v/>
      </c>
      <c r="I153" s="55">
        <f t="shared" si="9"/>
        <v>1806</v>
      </c>
      <c r="J153" t="s">
        <v>1301</v>
      </c>
      <c r="K153" t="s">
        <v>752</v>
      </c>
      <c r="L153" s="52" t="str">
        <f t="shared" si="10"/>
        <v>Wife</v>
      </c>
      <c r="M153" s="52">
        <f t="shared" si="11"/>
        <v>151</v>
      </c>
      <c r="N153" t="s">
        <v>1301</v>
      </c>
      <c r="O153" s="2">
        <v>30</v>
      </c>
      <c r="P153" s="52" t="s">
        <v>1651</v>
      </c>
    </row>
    <row r="154" spans="1:16" x14ac:dyDescent="0.2">
      <c r="A154" s="52">
        <v>153</v>
      </c>
      <c r="B154" t="s">
        <v>56</v>
      </c>
      <c r="C154" t="s">
        <v>57</v>
      </c>
      <c r="D154" t="s">
        <v>400</v>
      </c>
      <c r="E154" t="s">
        <v>761</v>
      </c>
      <c r="G154">
        <v>27</v>
      </c>
      <c r="H154" s="55" t="str">
        <f t="shared" si="8"/>
        <v/>
      </c>
      <c r="I154" s="55">
        <f t="shared" si="9"/>
        <v>1834</v>
      </c>
      <c r="J154" t="s">
        <v>313</v>
      </c>
      <c r="K154" t="s">
        <v>551</v>
      </c>
      <c r="L154" s="52" t="str">
        <f t="shared" si="10"/>
        <v>Daughter</v>
      </c>
      <c r="M154" s="52">
        <f t="shared" si="11"/>
        <v>151</v>
      </c>
      <c r="N154" t="s">
        <v>1301</v>
      </c>
      <c r="O154" s="2">
        <v>30</v>
      </c>
      <c r="P154" s="52" t="s">
        <v>1651</v>
      </c>
    </row>
    <row r="155" spans="1:16" ht="14.25" customHeight="1" x14ac:dyDescent="0.2">
      <c r="A155" s="52">
        <v>154</v>
      </c>
      <c r="B155" t="s">
        <v>474</v>
      </c>
      <c r="C155" t="s">
        <v>918</v>
      </c>
      <c r="D155" t="s">
        <v>705</v>
      </c>
      <c r="E155" t="s">
        <v>761</v>
      </c>
      <c r="F155">
        <v>24</v>
      </c>
      <c r="H155" s="55">
        <f t="shared" si="8"/>
        <v>1837</v>
      </c>
      <c r="I155" s="55" t="str">
        <f t="shared" si="9"/>
        <v/>
      </c>
      <c r="J155" t="s">
        <v>134</v>
      </c>
      <c r="K155" t="s">
        <v>925</v>
      </c>
      <c r="L155" s="52" t="str">
        <f t="shared" si="10"/>
        <v>Lodger</v>
      </c>
      <c r="M155" s="52">
        <f t="shared" si="11"/>
        <v>151</v>
      </c>
      <c r="N155" t="s">
        <v>1301</v>
      </c>
      <c r="O155" s="2">
        <v>30</v>
      </c>
      <c r="P155" s="61" t="s">
        <v>133</v>
      </c>
    </row>
    <row r="156" spans="1:16" x14ac:dyDescent="0.2">
      <c r="A156" s="52">
        <v>155</v>
      </c>
      <c r="B156" t="s">
        <v>161</v>
      </c>
      <c r="C156" t="s">
        <v>101</v>
      </c>
      <c r="D156" t="s">
        <v>9</v>
      </c>
      <c r="E156" t="s">
        <v>5</v>
      </c>
      <c r="F156">
        <v>39</v>
      </c>
      <c r="H156" s="55">
        <f t="shared" si="8"/>
        <v>1822</v>
      </c>
      <c r="I156" s="55" t="str">
        <f t="shared" si="9"/>
        <v/>
      </c>
      <c r="J156" t="s">
        <v>1835</v>
      </c>
      <c r="K156" t="s">
        <v>926</v>
      </c>
      <c r="L156" s="52" t="str">
        <f t="shared" si="10"/>
        <v>Head</v>
      </c>
      <c r="M156" s="52">
        <f t="shared" si="11"/>
        <v>155</v>
      </c>
      <c r="N156" t="s">
        <v>1301</v>
      </c>
      <c r="O156" s="2">
        <v>32</v>
      </c>
      <c r="P156" s="52" t="s">
        <v>1651</v>
      </c>
    </row>
    <row r="157" spans="1:16" x14ac:dyDescent="0.2">
      <c r="A157" s="52">
        <v>156</v>
      </c>
      <c r="B157" t="s">
        <v>161</v>
      </c>
      <c r="C157" t="s">
        <v>338</v>
      </c>
      <c r="D157" t="s">
        <v>397</v>
      </c>
      <c r="E157" t="s">
        <v>5</v>
      </c>
      <c r="G157">
        <v>38</v>
      </c>
      <c r="H157" s="55" t="str">
        <f t="shared" si="8"/>
        <v/>
      </c>
      <c r="I157" s="55">
        <f t="shared" si="9"/>
        <v>1823</v>
      </c>
      <c r="J157" t="s">
        <v>1301</v>
      </c>
      <c r="K157" t="s">
        <v>530</v>
      </c>
      <c r="L157" s="52" t="str">
        <f t="shared" si="10"/>
        <v>Wife</v>
      </c>
      <c r="M157" s="52">
        <f t="shared" si="11"/>
        <v>155</v>
      </c>
      <c r="N157" t="s">
        <v>1301</v>
      </c>
      <c r="O157" s="2">
        <v>32</v>
      </c>
      <c r="P157" s="52" t="s">
        <v>1651</v>
      </c>
    </row>
    <row r="158" spans="1:16" x14ac:dyDescent="0.2">
      <c r="A158" s="52">
        <v>157</v>
      </c>
      <c r="B158" t="s">
        <v>161</v>
      </c>
      <c r="C158" t="s">
        <v>919</v>
      </c>
      <c r="D158" t="s">
        <v>409</v>
      </c>
      <c r="E158" t="s">
        <v>761</v>
      </c>
      <c r="F158">
        <v>11</v>
      </c>
      <c r="H158" s="55">
        <f t="shared" si="8"/>
        <v>1850</v>
      </c>
      <c r="I158" s="55" t="str">
        <f t="shared" si="9"/>
        <v/>
      </c>
      <c r="J158" t="s">
        <v>784</v>
      </c>
      <c r="K158" t="s">
        <v>1115</v>
      </c>
      <c r="L158" s="52" t="str">
        <f t="shared" si="10"/>
        <v>Son</v>
      </c>
      <c r="M158" s="52">
        <f t="shared" si="11"/>
        <v>155</v>
      </c>
      <c r="N158" t="s">
        <v>1301</v>
      </c>
      <c r="O158" s="2">
        <v>32</v>
      </c>
      <c r="P158" s="52" t="s">
        <v>1651</v>
      </c>
    </row>
    <row r="159" spans="1:16" x14ac:dyDescent="0.2">
      <c r="A159" s="52">
        <v>158</v>
      </c>
      <c r="B159" t="s">
        <v>161</v>
      </c>
      <c r="C159" t="s">
        <v>167</v>
      </c>
      <c r="D159" t="s">
        <v>409</v>
      </c>
      <c r="E159" t="s">
        <v>761</v>
      </c>
      <c r="F159">
        <v>9</v>
      </c>
      <c r="H159" s="55">
        <f t="shared" si="8"/>
        <v>1852</v>
      </c>
      <c r="I159" s="55" t="str">
        <f t="shared" si="9"/>
        <v/>
      </c>
      <c r="J159" t="s">
        <v>784</v>
      </c>
      <c r="K159" t="s">
        <v>1115</v>
      </c>
      <c r="L159" s="52" t="str">
        <f t="shared" si="10"/>
        <v>Son</v>
      </c>
      <c r="M159" s="52">
        <f t="shared" si="11"/>
        <v>155</v>
      </c>
      <c r="N159" t="s">
        <v>1301</v>
      </c>
      <c r="O159" s="2">
        <v>32</v>
      </c>
      <c r="P159" s="52" t="s">
        <v>1651</v>
      </c>
    </row>
    <row r="160" spans="1:16" x14ac:dyDescent="0.2">
      <c r="A160" s="52">
        <v>159</v>
      </c>
      <c r="B160" t="s">
        <v>161</v>
      </c>
      <c r="C160" t="s">
        <v>1010</v>
      </c>
      <c r="D160" t="s">
        <v>409</v>
      </c>
      <c r="E160" t="s">
        <v>761</v>
      </c>
      <c r="F160">
        <v>8</v>
      </c>
      <c r="H160" s="55">
        <f t="shared" si="8"/>
        <v>1853</v>
      </c>
      <c r="I160" s="55" t="str">
        <f t="shared" si="9"/>
        <v/>
      </c>
      <c r="J160" t="s">
        <v>784</v>
      </c>
      <c r="K160" t="s">
        <v>1115</v>
      </c>
      <c r="L160" s="52" t="str">
        <f t="shared" si="10"/>
        <v>Son</v>
      </c>
      <c r="M160" s="52">
        <f t="shared" si="11"/>
        <v>155</v>
      </c>
      <c r="N160" t="s">
        <v>1301</v>
      </c>
      <c r="O160" s="2">
        <v>32</v>
      </c>
      <c r="P160" s="52" t="s">
        <v>1651</v>
      </c>
    </row>
    <row r="161" spans="1:16" x14ac:dyDescent="0.2">
      <c r="A161" s="52">
        <v>160</v>
      </c>
      <c r="B161" t="s">
        <v>161</v>
      </c>
      <c r="C161" t="s">
        <v>888</v>
      </c>
      <c r="D161" t="s">
        <v>400</v>
      </c>
      <c r="E161" t="s">
        <v>761</v>
      </c>
      <c r="G161">
        <v>6</v>
      </c>
      <c r="H161" s="55" t="str">
        <f t="shared" si="8"/>
        <v/>
      </c>
      <c r="I161" s="55">
        <f t="shared" si="9"/>
        <v>1855</v>
      </c>
      <c r="J161" t="s">
        <v>784</v>
      </c>
      <c r="K161" t="s">
        <v>1115</v>
      </c>
      <c r="L161" s="52" t="str">
        <f t="shared" si="10"/>
        <v>Daughter</v>
      </c>
      <c r="M161" s="52">
        <f t="shared" si="11"/>
        <v>155</v>
      </c>
      <c r="N161" t="s">
        <v>1301</v>
      </c>
      <c r="O161" s="2">
        <v>32</v>
      </c>
      <c r="P161" s="52" t="s">
        <v>1651</v>
      </c>
    </row>
    <row r="162" spans="1:16" x14ac:dyDescent="0.2">
      <c r="A162" s="52">
        <v>161</v>
      </c>
      <c r="B162" t="s">
        <v>161</v>
      </c>
      <c r="C162" t="s">
        <v>920</v>
      </c>
      <c r="D162" t="s">
        <v>409</v>
      </c>
      <c r="E162" t="s">
        <v>1309</v>
      </c>
      <c r="F162">
        <v>5</v>
      </c>
      <c r="H162" s="55">
        <f t="shared" si="8"/>
        <v>1856</v>
      </c>
      <c r="I162" s="55" t="str">
        <f t="shared" si="9"/>
        <v/>
      </c>
      <c r="J162" t="s">
        <v>784</v>
      </c>
      <c r="K162" t="s">
        <v>1115</v>
      </c>
      <c r="L162" s="52" t="str">
        <f t="shared" si="10"/>
        <v>Son</v>
      </c>
      <c r="M162" s="52">
        <f t="shared" si="11"/>
        <v>155</v>
      </c>
      <c r="N162" t="s">
        <v>1301</v>
      </c>
      <c r="O162" s="2">
        <v>32</v>
      </c>
      <c r="P162" s="52" t="s">
        <v>1651</v>
      </c>
    </row>
    <row r="163" spans="1:16" x14ac:dyDescent="0.2">
      <c r="A163" s="52">
        <v>162</v>
      </c>
      <c r="B163" t="s">
        <v>161</v>
      </c>
      <c r="C163" s="9" t="s">
        <v>921</v>
      </c>
      <c r="D163" t="s">
        <v>400</v>
      </c>
      <c r="E163" t="s">
        <v>1309</v>
      </c>
      <c r="G163">
        <v>3</v>
      </c>
      <c r="H163" s="55" t="str">
        <f t="shared" si="8"/>
        <v/>
      </c>
      <c r="I163" s="55">
        <f t="shared" si="9"/>
        <v>1858</v>
      </c>
      <c r="J163" t="s">
        <v>1301</v>
      </c>
      <c r="K163" t="s">
        <v>1115</v>
      </c>
      <c r="L163" s="52" t="str">
        <f t="shared" si="10"/>
        <v>Daughter</v>
      </c>
      <c r="M163" s="52">
        <f t="shared" si="11"/>
        <v>155</v>
      </c>
      <c r="N163" t="s">
        <v>1301</v>
      </c>
      <c r="O163" s="2">
        <v>32</v>
      </c>
      <c r="P163" s="52" t="s">
        <v>2754</v>
      </c>
    </row>
    <row r="164" spans="1:16" x14ac:dyDescent="0.2">
      <c r="A164" s="52">
        <v>163</v>
      </c>
      <c r="B164" t="s">
        <v>161</v>
      </c>
      <c r="C164" t="s">
        <v>430</v>
      </c>
      <c r="D164" t="s">
        <v>400</v>
      </c>
      <c r="E164" t="s">
        <v>1309</v>
      </c>
      <c r="G164">
        <v>1</v>
      </c>
      <c r="H164" s="55" t="str">
        <f t="shared" si="8"/>
        <v/>
      </c>
      <c r="I164" s="55">
        <f t="shared" si="9"/>
        <v>1860</v>
      </c>
      <c r="J164" t="s">
        <v>1301</v>
      </c>
      <c r="K164" t="s">
        <v>1115</v>
      </c>
      <c r="L164" s="52" t="str">
        <f t="shared" si="10"/>
        <v>Daughter</v>
      </c>
      <c r="M164" s="52">
        <f t="shared" si="11"/>
        <v>155</v>
      </c>
      <c r="N164" t="s">
        <v>1301</v>
      </c>
      <c r="O164" s="2">
        <v>32</v>
      </c>
      <c r="P164" s="52" t="s">
        <v>1651</v>
      </c>
    </row>
    <row r="165" spans="1:16" x14ac:dyDescent="0.2">
      <c r="A165" s="52">
        <v>164</v>
      </c>
      <c r="B165" t="s">
        <v>156</v>
      </c>
      <c r="C165" t="s">
        <v>60</v>
      </c>
      <c r="D165" t="s">
        <v>9</v>
      </c>
      <c r="E165" t="s">
        <v>5</v>
      </c>
      <c r="F165">
        <v>36</v>
      </c>
      <c r="H165" s="55">
        <f t="shared" si="8"/>
        <v>1825</v>
      </c>
      <c r="I165" s="55" t="str">
        <f t="shared" si="9"/>
        <v/>
      </c>
      <c r="J165" t="s">
        <v>1877</v>
      </c>
      <c r="K165" t="s">
        <v>530</v>
      </c>
      <c r="L165" s="52" t="str">
        <f t="shared" si="10"/>
        <v>Head</v>
      </c>
      <c r="M165" s="52">
        <f t="shared" si="11"/>
        <v>164</v>
      </c>
      <c r="N165" t="s">
        <v>1301</v>
      </c>
      <c r="O165" s="2">
        <v>33</v>
      </c>
      <c r="P165" s="52" t="s">
        <v>1651</v>
      </c>
    </row>
    <row r="166" spans="1:16" x14ac:dyDescent="0.2">
      <c r="A166" s="52">
        <v>165</v>
      </c>
      <c r="B166" t="s">
        <v>156</v>
      </c>
      <c r="C166" t="s">
        <v>111</v>
      </c>
      <c r="D166" t="s">
        <v>397</v>
      </c>
      <c r="E166" t="s">
        <v>5</v>
      </c>
      <c r="G166">
        <v>36</v>
      </c>
      <c r="H166" s="55" t="str">
        <f t="shared" si="8"/>
        <v/>
      </c>
      <c r="I166" s="55">
        <f t="shared" si="9"/>
        <v>1825</v>
      </c>
      <c r="J166" t="s">
        <v>1301</v>
      </c>
      <c r="K166" t="s">
        <v>927</v>
      </c>
      <c r="L166" s="52" t="str">
        <f t="shared" si="10"/>
        <v>Wife</v>
      </c>
      <c r="M166" s="52">
        <f t="shared" si="11"/>
        <v>164</v>
      </c>
      <c r="N166" t="s">
        <v>1301</v>
      </c>
      <c r="O166" s="2">
        <v>33</v>
      </c>
      <c r="P166" s="52" t="s">
        <v>1651</v>
      </c>
    </row>
    <row r="167" spans="1:16" x14ac:dyDescent="0.2">
      <c r="A167" s="52">
        <v>166</v>
      </c>
      <c r="B167" t="s">
        <v>156</v>
      </c>
      <c r="C167" t="s">
        <v>922</v>
      </c>
      <c r="D167" t="s">
        <v>409</v>
      </c>
      <c r="E167" t="s">
        <v>761</v>
      </c>
      <c r="F167">
        <v>10</v>
      </c>
      <c r="H167" s="55">
        <f t="shared" si="8"/>
        <v>1851</v>
      </c>
      <c r="I167" s="55" t="str">
        <f t="shared" si="9"/>
        <v/>
      </c>
      <c r="J167" t="s">
        <v>784</v>
      </c>
      <c r="K167" t="s">
        <v>1115</v>
      </c>
      <c r="L167" s="52" t="str">
        <f t="shared" si="10"/>
        <v>Son</v>
      </c>
      <c r="M167" s="52">
        <f t="shared" si="11"/>
        <v>164</v>
      </c>
      <c r="N167" t="s">
        <v>1301</v>
      </c>
      <c r="O167" s="2">
        <v>33</v>
      </c>
      <c r="P167" s="52" t="s">
        <v>1651</v>
      </c>
    </row>
    <row r="168" spans="1:16" x14ac:dyDescent="0.2">
      <c r="A168" s="52">
        <v>167</v>
      </c>
      <c r="B168" t="s">
        <v>156</v>
      </c>
      <c r="C168" t="s">
        <v>924</v>
      </c>
      <c r="D168" t="s">
        <v>409</v>
      </c>
      <c r="E168" t="s">
        <v>1309</v>
      </c>
      <c r="F168">
        <v>6</v>
      </c>
      <c r="H168" s="55">
        <f t="shared" si="8"/>
        <v>1855</v>
      </c>
      <c r="I168" s="55" t="str">
        <f t="shared" si="9"/>
        <v/>
      </c>
      <c r="J168" t="s">
        <v>784</v>
      </c>
      <c r="K168" t="s">
        <v>1115</v>
      </c>
      <c r="L168" s="52" t="str">
        <f t="shared" si="10"/>
        <v>Son</v>
      </c>
      <c r="M168" s="52">
        <f t="shared" si="11"/>
        <v>164</v>
      </c>
      <c r="N168" t="s">
        <v>1301</v>
      </c>
      <c r="O168" s="2">
        <v>33</v>
      </c>
      <c r="P168" s="52" t="s">
        <v>1651</v>
      </c>
    </row>
    <row r="169" spans="1:16" x14ac:dyDescent="0.2">
      <c r="A169" s="52">
        <v>168</v>
      </c>
      <c r="B169" t="s">
        <v>156</v>
      </c>
      <c r="C169" t="s">
        <v>923</v>
      </c>
      <c r="D169" t="s">
        <v>400</v>
      </c>
      <c r="E169" t="s">
        <v>1309</v>
      </c>
      <c r="G169">
        <v>4</v>
      </c>
      <c r="H169" s="55" t="str">
        <f t="shared" si="8"/>
        <v/>
      </c>
      <c r="I169" s="55">
        <f t="shared" si="9"/>
        <v>1857</v>
      </c>
      <c r="J169" t="s">
        <v>1301</v>
      </c>
      <c r="K169" t="s">
        <v>1115</v>
      </c>
      <c r="L169" s="52" t="str">
        <f t="shared" si="10"/>
        <v>Daughter</v>
      </c>
      <c r="M169" s="52">
        <f t="shared" si="11"/>
        <v>164</v>
      </c>
      <c r="N169" t="s">
        <v>1301</v>
      </c>
      <c r="O169" s="2">
        <v>33</v>
      </c>
      <c r="P169" s="52" t="s">
        <v>1651</v>
      </c>
    </row>
    <row r="170" spans="1:16" x14ac:dyDescent="0.2">
      <c r="A170" s="52">
        <v>169</v>
      </c>
      <c r="B170" t="s">
        <v>156</v>
      </c>
      <c r="C170" t="s">
        <v>928</v>
      </c>
      <c r="D170" t="s">
        <v>400</v>
      </c>
      <c r="E170" t="s">
        <v>761</v>
      </c>
      <c r="G170">
        <v>2</v>
      </c>
      <c r="H170" s="55" t="str">
        <f t="shared" si="8"/>
        <v/>
      </c>
      <c r="I170" s="55">
        <f t="shared" si="9"/>
        <v>1859</v>
      </c>
      <c r="J170" t="s">
        <v>1301</v>
      </c>
      <c r="K170" t="s">
        <v>1115</v>
      </c>
      <c r="L170" s="52" t="str">
        <f t="shared" si="10"/>
        <v>Daughter</v>
      </c>
      <c r="M170" s="52">
        <f t="shared" si="11"/>
        <v>164</v>
      </c>
      <c r="N170" t="s">
        <v>1301</v>
      </c>
      <c r="O170" s="2">
        <v>33</v>
      </c>
      <c r="P170" s="52" t="s">
        <v>1651</v>
      </c>
    </row>
    <row r="171" spans="1:16" x14ac:dyDescent="0.2">
      <c r="A171" s="52">
        <v>170</v>
      </c>
      <c r="B171" t="s">
        <v>85</v>
      </c>
      <c r="C171" t="s">
        <v>50</v>
      </c>
      <c r="D171" t="s">
        <v>9</v>
      </c>
      <c r="E171" t="s">
        <v>5</v>
      </c>
      <c r="F171">
        <v>42</v>
      </c>
      <c r="H171" s="55">
        <f t="shared" si="8"/>
        <v>1819</v>
      </c>
      <c r="I171" s="55" t="str">
        <f t="shared" si="9"/>
        <v/>
      </c>
      <c r="J171" t="s">
        <v>135</v>
      </c>
      <c r="K171" t="s">
        <v>1115</v>
      </c>
      <c r="L171" s="52" t="str">
        <f t="shared" si="10"/>
        <v>Head</v>
      </c>
      <c r="M171" s="52">
        <f t="shared" si="11"/>
        <v>170</v>
      </c>
      <c r="N171" t="s">
        <v>1301</v>
      </c>
      <c r="O171" s="2">
        <v>34</v>
      </c>
      <c r="P171" s="52" t="s">
        <v>1651</v>
      </c>
    </row>
    <row r="172" spans="1:16" x14ac:dyDescent="0.2">
      <c r="A172" s="52">
        <v>171</v>
      </c>
      <c r="B172" t="s">
        <v>85</v>
      </c>
      <c r="C172" t="s">
        <v>200</v>
      </c>
      <c r="D172" t="s">
        <v>397</v>
      </c>
      <c r="E172" t="s">
        <v>5</v>
      </c>
      <c r="G172">
        <v>43</v>
      </c>
      <c r="H172" s="55" t="str">
        <f t="shared" si="8"/>
        <v/>
      </c>
      <c r="I172" s="55">
        <f t="shared" si="9"/>
        <v>1818</v>
      </c>
      <c r="J172" t="s">
        <v>1301</v>
      </c>
      <c r="K172" t="s">
        <v>1097</v>
      </c>
      <c r="L172" s="52" t="str">
        <f t="shared" si="10"/>
        <v>Wife</v>
      </c>
      <c r="M172" s="52">
        <f t="shared" si="11"/>
        <v>170</v>
      </c>
      <c r="N172" t="s">
        <v>1301</v>
      </c>
      <c r="O172" s="2">
        <v>34</v>
      </c>
      <c r="P172" s="52" t="s">
        <v>1651</v>
      </c>
    </row>
    <row r="173" spans="1:16" x14ac:dyDescent="0.2">
      <c r="A173" s="52">
        <v>172</v>
      </c>
      <c r="B173" t="s">
        <v>85</v>
      </c>
      <c r="C173" t="s">
        <v>71</v>
      </c>
      <c r="D173" t="s">
        <v>409</v>
      </c>
      <c r="E173" t="s">
        <v>761</v>
      </c>
      <c r="F173">
        <v>21</v>
      </c>
      <c r="H173" s="55">
        <f t="shared" si="8"/>
        <v>1840</v>
      </c>
      <c r="I173" s="55" t="str">
        <f t="shared" si="9"/>
        <v/>
      </c>
      <c r="J173" t="s">
        <v>12</v>
      </c>
      <c r="K173" t="s">
        <v>1115</v>
      </c>
      <c r="L173" s="52" t="str">
        <f t="shared" si="10"/>
        <v>Son</v>
      </c>
      <c r="M173" s="52">
        <f t="shared" si="11"/>
        <v>170</v>
      </c>
      <c r="N173" t="s">
        <v>1301</v>
      </c>
      <c r="O173" s="2">
        <v>34</v>
      </c>
      <c r="P173" s="52" t="s">
        <v>1651</v>
      </c>
    </row>
    <row r="174" spans="1:16" x14ac:dyDescent="0.2">
      <c r="A174" s="52">
        <v>173</v>
      </c>
      <c r="B174" t="s">
        <v>85</v>
      </c>
      <c r="C174" t="s">
        <v>929</v>
      </c>
      <c r="D174" t="s">
        <v>409</v>
      </c>
      <c r="E174" t="s">
        <v>761</v>
      </c>
      <c r="F174">
        <v>17</v>
      </c>
      <c r="H174" s="55">
        <f t="shared" si="8"/>
        <v>1844</v>
      </c>
      <c r="I174" s="55" t="str">
        <f t="shared" si="9"/>
        <v/>
      </c>
      <c r="J174" t="s">
        <v>12</v>
      </c>
      <c r="K174" t="s">
        <v>1115</v>
      </c>
      <c r="L174" s="52" t="str">
        <f t="shared" si="10"/>
        <v>Son</v>
      </c>
      <c r="M174" s="52">
        <f t="shared" si="11"/>
        <v>170</v>
      </c>
      <c r="N174" t="s">
        <v>1301</v>
      </c>
      <c r="O174" s="2">
        <v>34</v>
      </c>
      <c r="P174" s="52" t="s">
        <v>1651</v>
      </c>
    </row>
    <row r="175" spans="1:16" x14ac:dyDescent="0.2">
      <c r="A175" s="52">
        <v>174</v>
      </c>
      <c r="B175" t="s">
        <v>85</v>
      </c>
      <c r="C175" t="s">
        <v>335</v>
      </c>
      <c r="D175" t="s">
        <v>400</v>
      </c>
      <c r="E175" t="s">
        <v>761</v>
      </c>
      <c r="G175">
        <v>16</v>
      </c>
      <c r="H175" s="55" t="str">
        <f t="shared" si="8"/>
        <v/>
      </c>
      <c r="I175" s="55">
        <f t="shared" si="9"/>
        <v>1845</v>
      </c>
      <c r="J175" t="s">
        <v>1301</v>
      </c>
      <c r="K175" t="s">
        <v>1115</v>
      </c>
      <c r="L175" s="52" t="str">
        <f t="shared" si="10"/>
        <v>Daughter</v>
      </c>
      <c r="M175" s="52">
        <f t="shared" si="11"/>
        <v>170</v>
      </c>
      <c r="N175" t="s">
        <v>1301</v>
      </c>
      <c r="O175" s="2">
        <v>34</v>
      </c>
      <c r="P175" s="52" t="s">
        <v>1651</v>
      </c>
    </row>
    <row r="176" spans="1:16" x14ac:dyDescent="0.2">
      <c r="A176" s="52">
        <v>175</v>
      </c>
      <c r="B176" t="s">
        <v>85</v>
      </c>
      <c r="C176" t="s">
        <v>44</v>
      </c>
      <c r="D176" t="s">
        <v>409</v>
      </c>
      <c r="E176" t="s">
        <v>761</v>
      </c>
      <c r="F176">
        <v>10</v>
      </c>
      <c r="H176" s="55">
        <f t="shared" si="8"/>
        <v>1851</v>
      </c>
      <c r="I176" s="55" t="str">
        <f t="shared" si="9"/>
        <v/>
      </c>
      <c r="J176" t="s">
        <v>784</v>
      </c>
      <c r="K176" t="s">
        <v>1115</v>
      </c>
      <c r="L176" s="52" t="str">
        <f t="shared" si="10"/>
        <v>Son</v>
      </c>
      <c r="M176" s="52">
        <f t="shared" si="11"/>
        <v>170</v>
      </c>
      <c r="N176" t="s">
        <v>1301</v>
      </c>
      <c r="O176" s="2">
        <v>34</v>
      </c>
      <c r="P176" s="52" t="s">
        <v>1651</v>
      </c>
    </row>
    <row r="177" spans="1:16" x14ac:dyDescent="0.2">
      <c r="A177" s="52">
        <v>176</v>
      </c>
      <c r="B177" t="s">
        <v>85</v>
      </c>
      <c r="C177" t="s">
        <v>60</v>
      </c>
      <c r="D177" t="s">
        <v>409</v>
      </c>
      <c r="E177" t="s">
        <v>761</v>
      </c>
      <c r="F177">
        <v>8</v>
      </c>
      <c r="H177" s="55">
        <f t="shared" si="8"/>
        <v>1853</v>
      </c>
      <c r="I177" s="55" t="str">
        <f t="shared" si="9"/>
        <v/>
      </c>
      <c r="J177" t="s">
        <v>784</v>
      </c>
      <c r="K177" t="s">
        <v>1115</v>
      </c>
      <c r="L177" s="52" t="str">
        <f t="shared" si="10"/>
        <v>Son</v>
      </c>
      <c r="M177" s="52">
        <f t="shared" si="11"/>
        <v>170</v>
      </c>
      <c r="N177" t="s">
        <v>1301</v>
      </c>
      <c r="O177" s="2">
        <v>34</v>
      </c>
      <c r="P177" s="52" t="s">
        <v>1651</v>
      </c>
    </row>
    <row r="178" spans="1:16" x14ac:dyDescent="0.2">
      <c r="A178" s="52">
        <v>177</v>
      </c>
      <c r="B178" t="s">
        <v>85</v>
      </c>
      <c r="C178" t="s">
        <v>336</v>
      </c>
      <c r="D178" t="s">
        <v>409</v>
      </c>
      <c r="E178" t="s">
        <v>761</v>
      </c>
      <c r="F178">
        <v>6</v>
      </c>
      <c r="H178" s="55">
        <f t="shared" si="8"/>
        <v>1855</v>
      </c>
      <c r="I178" s="55" t="str">
        <f t="shared" si="9"/>
        <v/>
      </c>
      <c r="J178" t="s">
        <v>784</v>
      </c>
      <c r="K178" t="s">
        <v>1115</v>
      </c>
      <c r="L178" s="52" t="str">
        <f t="shared" si="10"/>
        <v>Son</v>
      </c>
      <c r="M178" s="52">
        <f t="shared" si="11"/>
        <v>170</v>
      </c>
      <c r="N178" t="s">
        <v>1301</v>
      </c>
      <c r="O178" s="2">
        <v>34</v>
      </c>
      <c r="P178" s="52" t="s">
        <v>1651</v>
      </c>
    </row>
    <row r="179" spans="1:16" x14ac:dyDescent="0.2">
      <c r="A179" s="52">
        <v>178</v>
      </c>
      <c r="B179" t="s">
        <v>85</v>
      </c>
      <c r="C179" t="s">
        <v>607</v>
      </c>
      <c r="D179" t="s">
        <v>400</v>
      </c>
      <c r="E179" t="s">
        <v>761</v>
      </c>
      <c r="G179">
        <v>2</v>
      </c>
      <c r="H179" s="55" t="str">
        <f t="shared" si="8"/>
        <v/>
      </c>
      <c r="I179" s="55">
        <f t="shared" si="9"/>
        <v>1859</v>
      </c>
      <c r="J179" t="s">
        <v>1301</v>
      </c>
      <c r="K179" t="s">
        <v>1115</v>
      </c>
      <c r="L179" s="52" t="str">
        <f t="shared" si="10"/>
        <v>Daughter</v>
      </c>
      <c r="M179" s="52">
        <f t="shared" si="11"/>
        <v>170</v>
      </c>
      <c r="N179" t="s">
        <v>1301</v>
      </c>
      <c r="O179" s="2">
        <v>34</v>
      </c>
      <c r="P179" s="52" t="s">
        <v>1651</v>
      </c>
    </row>
    <row r="180" spans="1:16" x14ac:dyDescent="0.2">
      <c r="A180" s="52">
        <v>179</v>
      </c>
      <c r="B180" t="s">
        <v>930</v>
      </c>
      <c r="C180" t="s">
        <v>71</v>
      </c>
      <c r="D180" t="s">
        <v>525</v>
      </c>
      <c r="E180" t="s">
        <v>761</v>
      </c>
      <c r="F180">
        <v>26</v>
      </c>
      <c r="H180" s="55">
        <f t="shared" si="8"/>
        <v>1835</v>
      </c>
      <c r="I180" s="55" t="str">
        <f t="shared" si="9"/>
        <v/>
      </c>
      <c r="J180" t="s">
        <v>12</v>
      </c>
      <c r="K180" t="s">
        <v>932</v>
      </c>
      <c r="L180" s="52" t="str">
        <f t="shared" si="10"/>
        <v>Boarder</v>
      </c>
      <c r="M180" s="52">
        <f t="shared" si="11"/>
        <v>170</v>
      </c>
      <c r="N180" t="s">
        <v>1301</v>
      </c>
      <c r="O180" s="2">
        <v>34</v>
      </c>
      <c r="P180" s="52" t="s">
        <v>1651</v>
      </c>
    </row>
    <row r="181" spans="1:16" x14ac:dyDescent="0.2">
      <c r="A181" s="52">
        <v>180</v>
      </c>
      <c r="B181" t="s">
        <v>156</v>
      </c>
      <c r="C181" t="s">
        <v>71</v>
      </c>
      <c r="D181" t="s">
        <v>9</v>
      </c>
      <c r="E181" t="s">
        <v>5</v>
      </c>
      <c r="F181">
        <v>40</v>
      </c>
      <c r="H181" s="55">
        <f t="shared" si="8"/>
        <v>1821</v>
      </c>
      <c r="I181" s="55" t="str">
        <f t="shared" si="9"/>
        <v/>
      </c>
      <c r="J181" t="s">
        <v>234</v>
      </c>
      <c r="K181" t="s">
        <v>1115</v>
      </c>
      <c r="L181" s="52" t="str">
        <f t="shared" si="10"/>
        <v>Head</v>
      </c>
      <c r="M181" s="52">
        <f t="shared" si="11"/>
        <v>180</v>
      </c>
      <c r="N181" t="s">
        <v>1301</v>
      </c>
      <c r="O181" s="2">
        <v>35</v>
      </c>
      <c r="P181" s="52" t="s">
        <v>1651</v>
      </c>
    </row>
    <row r="182" spans="1:16" x14ac:dyDescent="0.2">
      <c r="A182" s="52">
        <v>181</v>
      </c>
      <c r="B182" t="s">
        <v>156</v>
      </c>
      <c r="C182" t="s">
        <v>57</v>
      </c>
      <c r="D182" t="s">
        <v>397</v>
      </c>
      <c r="E182" t="s">
        <v>5</v>
      </c>
      <c r="G182">
        <v>36</v>
      </c>
      <c r="H182" s="55" t="str">
        <f t="shared" si="8"/>
        <v/>
      </c>
      <c r="I182" s="55">
        <f t="shared" si="9"/>
        <v>1825</v>
      </c>
      <c r="J182" t="s">
        <v>1836</v>
      </c>
      <c r="K182" t="s">
        <v>569</v>
      </c>
      <c r="L182" s="52" t="str">
        <f t="shared" si="10"/>
        <v>Wife</v>
      </c>
      <c r="M182" s="52">
        <f t="shared" si="11"/>
        <v>180</v>
      </c>
      <c r="N182" t="s">
        <v>1301</v>
      </c>
      <c r="O182" s="2">
        <v>35</v>
      </c>
      <c r="P182" s="52" t="s">
        <v>1651</v>
      </c>
    </row>
    <row r="183" spans="1:16" x14ac:dyDescent="0.2">
      <c r="A183" s="52">
        <v>182</v>
      </c>
      <c r="B183" t="s">
        <v>156</v>
      </c>
      <c r="C183" t="s">
        <v>60</v>
      </c>
      <c r="D183" t="s">
        <v>409</v>
      </c>
      <c r="E183" t="s">
        <v>761</v>
      </c>
      <c r="F183">
        <v>14</v>
      </c>
      <c r="H183" s="55">
        <f t="shared" si="8"/>
        <v>1847</v>
      </c>
      <c r="I183" s="55" t="str">
        <f t="shared" si="9"/>
        <v/>
      </c>
      <c r="J183" t="s">
        <v>934</v>
      </c>
      <c r="K183" t="s">
        <v>1115</v>
      </c>
      <c r="L183" s="52" t="str">
        <f t="shared" si="10"/>
        <v>Son</v>
      </c>
      <c r="M183" s="52">
        <f t="shared" si="11"/>
        <v>180</v>
      </c>
      <c r="N183" t="s">
        <v>1301</v>
      </c>
      <c r="O183" s="2">
        <v>35</v>
      </c>
      <c r="P183" s="52" t="s">
        <v>1651</v>
      </c>
    </row>
    <row r="184" spans="1:16" x14ac:dyDescent="0.2">
      <c r="A184" s="52">
        <v>183</v>
      </c>
      <c r="B184" t="s">
        <v>156</v>
      </c>
      <c r="C184" t="s">
        <v>44</v>
      </c>
      <c r="D184" t="s">
        <v>409</v>
      </c>
      <c r="E184" t="s">
        <v>1309</v>
      </c>
      <c r="F184">
        <v>12</v>
      </c>
      <c r="H184" s="55">
        <f t="shared" si="8"/>
        <v>1849</v>
      </c>
      <c r="I184" s="55" t="str">
        <f t="shared" si="9"/>
        <v/>
      </c>
      <c r="J184" t="s">
        <v>934</v>
      </c>
      <c r="K184" t="s">
        <v>1115</v>
      </c>
      <c r="L184" s="52" t="str">
        <f t="shared" si="10"/>
        <v>Son</v>
      </c>
      <c r="M184" s="52">
        <f t="shared" si="11"/>
        <v>180</v>
      </c>
      <c r="N184" t="s">
        <v>1301</v>
      </c>
      <c r="O184" s="2">
        <v>35</v>
      </c>
      <c r="P184" s="52" t="s">
        <v>1651</v>
      </c>
    </row>
    <row r="185" spans="1:16" x14ac:dyDescent="0.2">
      <c r="A185" s="52">
        <v>184</v>
      </c>
      <c r="B185" t="s">
        <v>156</v>
      </c>
      <c r="C185" t="s">
        <v>192</v>
      </c>
      <c r="D185" t="s">
        <v>409</v>
      </c>
      <c r="E185" t="s">
        <v>1309</v>
      </c>
      <c r="F185">
        <v>11</v>
      </c>
      <c r="H185" s="55">
        <f t="shared" si="8"/>
        <v>1850</v>
      </c>
      <c r="I185" s="55" t="str">
        <f t="shared" si="9"/>
        <v/>
      </c>
      <c r="J185" t="s">
        <v>784</v>
      </c>
      <c r="K185" t="s">
        <v>1115</v>
      </c>
      <c r="L185" s="52" t="str">
        <f t="shared" si="10"/>
        <v>Son</v>
      </c>
      <c r="M185" s="52">
        <f t="shared" si="11"/>
        <v>180</v>
      </c>
      <c r="N185" t="s">
        <v>1301</v>
      </c>
      <c r="O185" s="2">
        <v>35</v>
      </c>
      <c r="P185" s="52" t="s">
        <v>1651</v>
      </c>
    </row>
    <row r="186" spans="1:16" x14ac:dyDescent="0.2">
      <c r="A186" s="52">
        <v>185</v>
      </c>
      <c r="B186" t="s">
        <v>156</v>
      </c>
      <c r="C186" t="s">
        <v>931</v>
      </c>
      <c r="D186" t="s">
        <v>400</v>
      </c>
      <c r="E186" t="s">
        <v>1309</v>
      </c>
      <c r="G186">
        <v>9</v>
      </c>
      <c r="H186" s="55" t="str">
        <f t="shared" si="8"/>
        <v/>
      </c>
      <c r="I186" s="55">
        <f t="shared" si="9"/>
        <v>1852</v>
      </c>
      <c r="J186" t="s">
        <v>1301</v>
      </c>
      <c r="K186" t="s">
        <v>1115</v>
      </c>
      <c r="L186" s="52" t="str">
        <f t="shared" si="10"/>
        <v>Daughter</v>
      </c>
      <c r="M186" s="52">
        <f t="shared" si="11"/>
        <v>180</v>
      </c>
      <c r="N186" t="s">
        <v>1301</v>
      </c>
      <c r="O186" s="2">
        <v>35</v>
      </c>
      <c r="P186" s="52" t="s">
        <v>1651</v>
      </c>
    </row>
    <row r="187" spans="1:16" x14ac:dyDescent="0.2">
      <c r="A187" s="52">
        <v>186</v>
      </c>
      <c r="B187" t="s">
        <v>156</v>
      </c>
      <c r="C187" t="s">
        <v>50</v>
      </c>
      <c r="D187" t="s">
        <v>409</v>
      </c>
      <c r="E187" t="s">
        <v>1309</v>
      </c>
      <c r="F187">
        <v>7</v>
      </c>
      <c r="H187" s="55">
        <f t="shared" si="8"/>
        <v>1854</v>
      </c>
      <c r="I187" s="55" t="str">
        <f t="shared" si="9"/>
        <v/>
      </c>
      <c r="J187" t="s">
        <v>784</v>
      </c>
      <c r="K187" t="s">
        <v>1115</v>
      </c>
      <c r="L187" s="52" t="str">
        <f t="shared" si="10"/>
        <v>Son</v>
      </c>
      <c r="M187" s="52">
        <f t="shared" si="11"/>
        <v>180</v>
      </c>
      <c r="N187" t="s">
        <v>1301</v>
      </c>
      <c r="O187" s="2">
        <v>35</v>
      </c>
      <c r="P187" s="52" t="s">
        <v>1651</v>
      </c>
    </row>
    <row r="188" spans="1:16" x14ac:dyDescent="0.2">
      <c r="A188" s="52">
        <v>187</v>
      </c>
      <c r="B188" t="s">
        <v>156</v>
      </c>
      <c r="C188" t="s">
        <v>65</v>
      </c>
      <c r="D188" t="s">
        <v>409</v>
      </c>
      <c r="E188" t="s">
        <v>1309</v>
      </c>
      <c r="F188">
        <v>4</v>
      </c>
      <c r="H188" s="55">
        <f t="shared" si="8"/>
        <v>1857</v>
      </c>
      <c r="I188" s="55" t="str">
        <f t="shared" si="9"/>
        <v/>
      </c>
      <c r="J188" t="s">
        <v>1301</v>
      </c>
      <c r="K188" t="s">
        <v>1115</v>
      </c>
      <c r="L188" s="52" t="str">
        <f t="shared" si="10"/>
        <v>Son</v>
      </c>
      <c r="M188" s="52">
        <f t="shared" si="11"/>
        <v>180</v>
      </c>
      <c r="N188" t="s">
        <v>1301</v>
      </c>
      <c r="O188" s="2">
        <v>35</v>
      </c>
      <c r="P188" s="52" t="s">
        <v>1651</v>
      </c>
    </row>
    <row r="189" spans="1:16" x14ac:dyDescent="0.2">
      <c r="A189" s="52">
        <v>188</v>
      </c>
      <c r="B189" t="s">
        <v>156</v>
      </c>
      <c r="C189" t="s">
        <v>77</v>
      </c>
      <c r="D189" t="s">
        <v>409</v>
      </c>
      <c r="E189" t="s">
        <v>1309</v>
      </c>
      <c r="F189">
        <v>4</v>
      </c>
      <c r="H189" s="55">
        <f t="shared" si="8"/>
        <v>1857</v>
      </c>
      <c r="I189" s="55" t="str">
        <f t="shared" si="9"/>
        <v/>
      </c>
      <c r="J189" t="s">
        <v>1301</v>
      </c>
      <c r="K189" t="s">
        <v>1115</v>
      </c>
      <c r="L189" s="52" t="str">
        <f t="shared" si="10"/>
        <v>Son</v>
      </c>
      <c r="M189" s="52">
        <f t="shared" si="11"/>
        <v>180</v>
      </c>
      <c r="N189" t="s">
        <v>1301</v>
      </c>
      <c r="O189" s="2">
        <v>35</v>
      </c>
      <c r="P189" s="52" t="s">
        <v>1651</v>
      </c>
    </row>
    <row r="190" spans="1:16" x14ac:dyDescent="0.2">
      <c r="A190" s="52">
        <v>189</v>
      </c>
      <c r="B190" t="s">
        <v>156</v>
      </c>
      <c r="C190" t="s">
        <v>167</v>
      </c>
      <c r="D190" t="s">
        <v>409</v>
      </c>
      <c r="E190" t="s">
        <v>1309</v>
      </c>
      <c r="F190">
        <v>2</v>
      </c>
      <c r="H190" s="55">
        <f t="shared" si="8"/>
        <v>1859</v>
      </c>
      <c r="I190" s="55" t="str">
        <f t="shared" si="9"/>
        <v/>
      </c>
      <c r="J190" t="s">
        <v>1301</v>
      </c>
      <c r="K190" t="s">
        <v>1115</v>
      </c>
      <c r="L190" s="52" t="str">
        <f t="shared" si="10"/>
        <v>Son</v>
      </c>
      <c r="M190" s="52">
        <f t="shared" si="11"/>
        <v>180</v>
      </c>
      <c r="N190" t="s">
        <v>1301</v>
      </c>
      <c r="O190" s="2">
        <v>35</v>
      </c>
      <c r="P190" s="52" t="s">
        <v>1651</v>
      </c>
    </row>
    <row r="191" spans="1:16" x14ac:dyDescent="0.2">
      <c r="A191" s="52">
        <v>190</v>
      </c>
      <c r="B191" t="s">
        <v>156</v>
      </c>
      <c r="C191" t="s">
        <v>344</v>
      </c>
      <c r="D191" t="s">
        <v>409</v>
      </c>
      <c r="E191" t="s">
        <v>1309</v>
      </c>
      <c r="F191">
        <f>9/12</f>
        <v>0.75</v>
      </c>
      <c r="H191" s="55">
        <f t="shared" si="8"/>
        <v>1860</v>
      </c>
      <c r="I191" s="55" t="str">
        <f t="shared" si="9"/>
        <v/>
      </c>
      <c r="J191" t="s">
        <v>1301</v>
      </c>
      <c r="K191" t="s">
        <v>1115</v>
      </c>
      <c r="L191" s="52" t="str">
        <f t="shared" si="10"/>
        <v>Son</v>
      </c>
      <c r="M191" s="52">
        <f t="shared" si="11"/>
        <v>180</v>
      </c>
      <c r="N191" t="s">
        <v>1301</v>
      </c>
      <c r="O191" s="2">
        <v>35</v>
      </c>
      <c r="P191" s="52" t="s">
        <v>1651</v>
      </c>
    </row>
    <row r="192" spans="1:16" x14ac:dyDescent="0.2">
      <c r="A192" s="52">
        <v>191</v>
      </c>
      <c r="B192" t="s">
        <v>156</v>
      </c>
      <c r="C192" t="s">
        <v>71</v>
      </c>
      <c r="D192" t="s">
        <v>446</v>
      </c>
      <c r="E192" t="s">
        <v>761</v>
      </c>
      <c r="F192">
        <v>18</v>
      </c>
      <c r="H192" s="55">
        <f t="shared" si="8"/>
        <v>1843</v>
      </c>
      <c r="I192" s="55" t="str">
        <f t="shared" si="9"/>
        <v/>
      </c>
      <c r="J192" t="s">
        <v>12</v>
      </c>
      <c r="K192" t="s">
        <v>1115</v>
      </c>
      <c r="L192" s="52" t="str">
        <f t="shared" si="10"/>
        <v>Nephew</v>
      </c>
      <c r="M192" s="52">
        <f t="shared" si="11"/>
        <v>180</v>
      </c>
      <c r="N192" t="s">
        <v>1301</v>
      </c>
      <c r="O192" s="2">
        <v>35</v>
      </c>
      <c r="P192" s="52" t="s">
        <v>1651</v>
      </c>
    </row>
    <row r="193" spans="1:16" x14ac:dyDescent="0.2">
      <c r="A193" s="52">
        <v>192</v>
      </c>
      <c r="B193" t="s">
        <v>85</v>
      </c>
      <c r="C193" t="s">
        <v>46</v>
      </c>
      <c r="D193" t="s">
        <v>9</v>
      </c>
      <c r="E193" t="s">
        <v>427</v>
      </c>
      <c r="G193">
        <v>69</v>
      </c>
      <c r="H193" s="55" t="str">
        <f t="shared" si="8"/>
        <v/>
      </c>
      <c r="I193" s="55">
        <f t="shared" si="9"/>
        <v>1792</v>
      </c>
      <c r="J193" s="9" t="s">
        <v>1830</v>
      </c>
      <c r="K193" t="s">
        <v>933</v>
      </c>
      <c r="L193" s="52" t="str">
        <f t="shared" si="10"/>
        <v>Head</v>
      </c>
      <c r="M193" s="52">
        <f t="shared" si="11"/>
        <v>192</v>
      </c>
      <c r="N193" t="s">
        <v>1301</v>
      </c>
      <c r="O193" s="2">
        <v>36</v>
      </c>
      <c r="P193" s="52" t="s">
        <v>1651</v>
      </c>
    </row>
    <row r="194" spans="1:16" x14ac:dyDescent="0.2">
      <c r="A194" s="52">
        <v>193</v>
      </c>
      <c r="B194" t="s">
        <v>162</v>
      </c>
      <c r="C194" t="s">
        <v>163</v>
      </c>
      <c r="D194" t="s">
        <v>9</v>
      </c>
      <c r="E194" t="s">
        <v>427</v>
      </c>
      <c r="G194">
        <v>71</v>
      </c>
      <c r="H194" s="55" t="str">
        <f t="shared" si="8"/>
        <v/>
      </c>
      <c r="I194" s="55">
        <f t="shared" si="9"/>
        <v>1790</v>
      </c>
      <c r="J194" s="9" t="s">
        <v>1830</v>
      </c>
      <c r="K194" t="s">
        <v>460</v>
      </c>
      <c r="L194" s="52" t="str">
        <f t="shared" si="10"/>
        <v>Head</v>
      </c>
      <c r="M194" s="52">
        <f t="shared" si="11"/>
        <v>193</v>
      </c>
      <c r="N194" t="s">
        <v>1301</v>
      </c>
      <c r="O194" s="2">
        <v>37</v>
      </c>
      <c r="P194" s="52" t="s">
        <v>1651</v>
      </c>
    </row>
    <row r="195" spans="1:16" x14ac:dyDescent="0.2">
      <c r="A195" s="52">
        <v>194</v>
      </c>
      <c r="B195" t="s">
        <v>164</v>
      </c>
      <c r="C195" t="s">
        <v>50</v>
      </c>
      <c r="D195" t="s">
        <v>9</v>
      </c>
      <c r="E195" t="s">
        <v>5</v>
      </c>
      <c r="F195" s="9">
        <v>62</v>
      </c>
      <c r="H195" s="55">
        <f t="shared" ref="H195:H258" si="12">IF(ISBLANK(F195),"",INT(1861.25-F195))</f>
        <v>1799</v>
      </c>
      <c r="I195" s="55" t="str">
        <f t="shared" ref="I195:I258" si="13">IF(ISBLANK(G195),"",IF(ISBLANK(F195),INT(1861.25-G195),"Error"))</f>
        <v/>
      </c>
      <c r="J195" t="s">
        <v>12</v>
      </c>
      <c r="K195" t="s">
        <v>1115</v>
      </c>
      <c r="L195" s="52" t="str">
        <f t="shared" si="10"/>
        <v>Head</v>
      </c>
      <c r="M195" s="52">
        <f t="shared" si="11"/>
        <v>194</v>
      </c>
      <c r="N195" t="s">
        <v>1301</v>
      </c>
      <c r="O195" s="2">
        <v>38</v>
      </c>
      <c r="P195" s="52" t="s">
        <v>1651</v>
      </c>
    </row>
    <row r="196" spans="1:16" x14ac:dyDescent="0.2">
      <c r="A196" s="52">
        <v>195</v>
      </c>
      <c r="B196" t="s">
        <v>164</v>
      </c>
      <c r="C196" t="s">
        <v>46</v>
      </c>
      <c r="D196" t="s">
        <v>397</v>
      </c>
      <c r="E196" t="s">
        <v>5</v>
      </c>
      <c r="G196">
        <v>68</v>
      </c>
      <c r="H196" s="55" t="str">
        <f t="shared" si="12"/>
        <v/>
      </c>
      <c r="I196" s="55">
        <f t="shared" si="13"/>
        <v>1793</v>
      </c>
      <c r="J196" t="s">
        <v>1301</v>
      </c>
      <c r="K196" t="s">
        <v>938</v>
      </c>
      <c r="L196" s="52" t="str">
        <f t="shared" ref="L196:L259" si="14">IF(ISBLANK(D196),"",D196)</f>
        <v>Wife</v>
      </c>
      <c r="M196" s="52">
        <f t="shared" ref="M196:M259" si="15">IF(L196="Head",A196,M195)</f>
        <v>194</v>
      </c>
      <c r="N196" t="s">
        <v>1301</v>
      </c>
      <c r="O196" s="2">
        <v>38</v>
      </c>
      <c r="P196" s="52" t="s">
        <v>1651</v>
      </c>
    </row>
    <row r="197" spans="1:16" x14ac:dyDescent="0.2">
      <c r="A197" s="52">
        <v>196</v>
      </c>
      <c r="B197" t="s">
        <v>112</v>
      </c>
      <c r="C197" t="s">
        <v>169</v>
      </c>
      <c r="D197" s="9" t="s">
        <v>404</v>
      </c>
      <c r="E197" t="s">
        <v>761</v>
      </c>
      <c r="G197">
        <v>23</v>
      </c>
      <c r="H197" s="55" t="str">
        <f t="shared" si="12"/>
        <v/>
      </c>
      <c r="I197" s="55">
        <f t="shared" si="13"/>
        <v>1838</v>
      </c>
      <c r="J197" t="s">
        <v>1301</v>
      </c>
      <c r="K197" t="s">
        <v>751</v>
      </c>
      <c r="L197" s="52" t="str">
        <f t="shared" si="14"/>
        <v>Granddaughter</v>
      </c>
      <c r="M197" s="52">
        <f t="shared" si="15"/>
        <v>194</v>
      </c>
      <c r="N197" t="s">
        <v>1301</v>
      </c>
      <c r="O197" s="2">
        <v>38</v>
      </c>
      <c r="P197" s="52" t="s">
        <v>1651</v>
      </c>
    </row>
    <row r="198" spans="1:16" x14ac:dyDescent="0.2">
      <c r="A198" s="52">
        <v>197</v>
      </c>
      <c r="B198" t="s">
        <v>165</v>
      </c>
      <c r="C198" t="s">
        <v>166</v>
      </c>
      <c r="D198" t="s">
        <v>9</v>
      </c>
      <c r="E198" t="s">
        <v>5</v>
      </c>
      <c r="F198">
        <v>31</v>
      </c>
      <c r="H198" s="55">
        <f t="shared" si="12"/>
        <v>1830</v>
      </c>
      <c r="I198" s="55" t="str">
        <f t="shared" si="13"/>
        <v/>
      </c>
      <c r="J198" t="s">
        <v>12</v>
      </c>
      <c r="K198" t="s">
        <v>733</v>
      </c>
      <c r="L198" s="52" t="str">
        <f t="shared" si="14"/>
        <v>Head</v>
      </c>
      <c r="M198" s="52">
        <f t="shared" si="15"/>
        <v>197</v>
      </c>
      <c r="N198" t="s">
        <v>1301</v>
      </c>
      <c r="O198" s="2">
        <v>39</v>
      </c>
      <c r="P198" s="52" t="s">
        <v>1651</v>
      </c>
    </row>
    <row r="199" spans="1:16" x14ac:dyDescent="0.2">
      <c r="A199" s="52">
        <v>198</v>
      </c>
      <c r="B199" t="s">
        <v>165</v>
      </c>
      <c r="C199" t="s">
        <v>46</v>
      </c>
      <c r="D199" t="s">
        <v>397</v>
      </c>
      <c r="E199" t="s">
        <v>5</v>
      </c>
      <c r="G199">
        <v>24</v>
      </c>
      <c r="H199" s="55" t="str">
        <f t="shared" si="12"/>
        <v/>
      </c>
      <c r="I199" s="55">
        <f t="shared" si="13"/>
        <v>1837</v>
      </c>
      <c r="J199" t="s">
        <v>1301</v>
      </c>
      <c r="K199" t="s">
        <v>1115</v>
      </c>
      <c r="L199" s="52" t="str">
        <f t="shared" si="14"/>
        <v>Wife</v>
      </c>
      <c r="M199" s="52">
        <f t="shared" si="15"/>
        <v>197</v>
      </c>
      <c r="N199" t="s">
        <v>1301</v>
      </c>
      <c r="O199" s="2">
        <v>39</v>
      </c>
      <c r="P199" s="52" t="s">
        <v>1651</v>
      </c>
    </row>
    <row r="200" spans="1:16" x14ac:dyDescent="0.2">
      <c r="A200" s="52">
        <v>199</v>
      </c>
      <c r="B200" t="s">
        <v>161</v>
      </c>
      <c r="C200" t="s">
        <v>44</v>
      </c>
      <c r="D200" t="s">
        <v>9</v>
      </c>
      <c r="E200" t="s">
        <v>502</v>
      </c>
      <c r="F200">
        <v>74</v>
      </c>
      <c r="H200" s="55">
        <f t="shared" si="12"/>
        <v>1787</v>
      </c>
      <c r="I200" s="55" t="str">
        <f t="shared" si="13"/>
        <v/>
      </c>
      <c r="J200" t="s">
        <v>1301</v>
      </c>
      <c r="K200" t="s">
        <v>1287</v>
      </c>
      <c r="L200" s="52" t="str">
        <f t="shared" si="14"/>
        <v>Head</v>
      </c>
      <c r="M200" s="52">
        <f t="shared" si="15"/>
        <v>199</v>
      </c>
      <c r="N200" t="s">
        <v>1301</v>
      </c>
      <c r="O200" s="2">
        <v>40</v>
      </c>
      <c r="P200" s="52" t="s">
        <v>1651</v>
      </c>
    </row>
    <row r="201" spans="1:16" x14ac:dyDescent="0.2">
      <c r="A201" s="52">
        <v>200</v>
      </c>
      <c r="B201" t="s">
        <v>86</v>
      </c>
      <c r="C201" t="s">
        <v>1838</v>
      </c>
      <c r="D201" t="s">
        <v>9</v>
      </c>
      <c r="E201" t="s">
        <v>427</v>
      </c>
      <c r="G201">
        <v>78</v>
      </c>
      <c r="H201" s="55" t="str">
        <f t="shared" si="12"/>
        <v/>
      </c>
      <c r="I201" s="55">
        <f t="shared" si="13"/>
        <v>1783</v>
      </c>
      <c r="J201" s="9" t="s">
        <v>1830</v>
      </c>
      <c r="K201" t="s">
        <v>1839</v>
      </c>
      <c r="L201" s="52" t="str">
        <f t="shared" si="14"/>
        <v>Head</v>
      </c>
      <c r="M201" s="52">
        <f t="shared" si="15"/>
        <v>200</v>
      </c>
      <c r="N201" t="s">
        <v>1301</v>
      </c>
      <c r="O201" s="2">
        <v>41</v>
      </c>
      <c r="P201" s="52" t="s">
        <v>1651</v>
      </c>
    </row>
    <row r="202" spans="1:16" x14ac:dyDescent="0.2">
      <c r="A202" s="52">
        <v>201</v>
      </c>
      <c r="B202" t="s">
        <v>49</v>
      </c>
      <c r="C202" t="s">
        <v>77</v>
      </c>
      <c r="D202" t="s">
        <v>9</v>
      </c>
      <c r="E202" t="s">
        <v>5</v>
      </c>
      <c r="F202">
        <v>48</v>
      </c>
      <c r="H202" s="55">
        <f t="shared" si="12"/>
        <v>1813</v>
      </c>
      <c r="I202" s="55" t="str">
        <f t="shared" si="13"/>
        <v/>
      </c>
      <c r="J202" t="s">
        <v>136</v>
      </c>
      <c r="K202" t="s">
        <v>1115</v>
      </c>
      <c r="L202" s="52" t="str">
        <f t="shared" si="14"/>
        <v>Head</v>
      </c>
      <c r="M202" s="52">
        <f t="shared" si="15"/>
        <v>201</v>
      </c>
      <c r="N202" t="s">
        <v>1301</v>
      </c>
      <c r="O202" s="2">
        <v>42</v>
      </c>
      <c r="P202" s="52" t="s">
        <v>1651</v>
      </c>
    </row>
    <row r="203" spans="1:16" x14ac:dyDescent="0.2">
      <c r="A203" s="52">
        <v>202</v>
      </c>
      <c r="B203" t="s">
        <v>49</v>
      </c>
      <c r="C203" t="s">
        <v>481</v>
      </c>
      <c r="D203" t="s">
        <v>397</v>
      </c>
      <c r="E203" t="s">
        <v>5</v>
      </c>
      <c r="G203">
        <v>47</v>
      </c>
      <c r="H203" s="55" t="str">
        <f t="shared" si="12"/>
        <v/>
      </c>
      <c r="I203" s="55">
        <f t="shared" si="13"/>
        <v>1814</v>
      </c>
      <c r="J203" t="s">
        <v>1840</v>
      </c>
      <c r="K203" t="s">
        <v>407</v>
      </c>
      <c r="L203" s="52" t="str">
        <f t="shared" si="14"/>
        <v>Wife</v>
      </c>
      <c r="M203" s="52">
        <f t="shared" si="15"/>
        <v>201</v>
      </c>
      <c r="N203" t="s">
        <v>1301</v>
      </c>
      <c r="O203" s="2">
        <v>42</v>
      </c>
      <c r="P203" s="52" t="s">
        <v>1651</v>
      </c>
    </row>
    <row r="204" spans="1:16" x14ac:dyDescent="0.2">
      <c r="A204" s="52">
        <v>203</v>
      </c>
      <c r="B204" t="s">
        <v>49</v>
      </c>
      <c r="C204" t="s">
        <v>123</v>
      </c>
      <c r="D204" t="s">
        <v>400</v>
      </c>
      <c r="E204" t="s">
        <v>761</v>
      </c>
      <c r="G204">
        <v>16</v>
      </c>
      <c r="H204" s="55" t="str">
        <f t="shared" si="12"/>
        <v/>
      </c>
      <c r="I204" s="55">
        <f t="shared" si="13"/>
        <v>1845</v>
      </c>
      <c r="J204" t="s">
        <v>1301</v>
      </c>
      <c r="K204" t="s">
        <v>1115</v>
      </c>
      <c r="L204" s="52" t="str">
        <f t="shared" si="14"/>
        <v>Daughter</v>
      </c>
      <c r="M204" s="52">
        <f t="shared" si="15"/>
        <v>201</v>
      </c>
      <c r="N204" t="s">
        <v>1301</v>
      </c>
      <c r="O204" s="2">
        <v>42</v>
      </c>
      <c r="P204" s="52" t="s">
        <v>1651</v>
      </c>
    </row>
    <row r="205" spans="1:16" x14ac:dyDescent="0.2">
      <c r="A205" s="52">
        <v>204</v>
      </c>
      <c r="B205" t="s">
        <v>935</v>
      </c>
      <c r="C205" t="s">
        <v>46</v>
      </c>
      <c r="D205" t="s">
        <v>936</v>
      </c>
      <c r="E205" t="s">
        <v>427</v>
      </c>
      <c r="G205">
        <v>72</v>
      </c>
      <c r="H205" s="55" t="str">
        <f t="shared" si="12"/>
        <v/>
      </c>
      <c r="I205" s="55">
        <f t="shared" si="13"/>
        <v>1789</v>
      </c>
      <c r="J205" t="s">
        <v>1301</v>
      </c>
      <c r="K205" t="s">
        <v>1115</v>
      </c>
      <c r="L205" s="52" t="str">
        <f t="shared" si="14"/>
        <v>Aunt</v>
      </c>
      <c r="M205" s="52">
        <f t="shared" si="15"/>
        <v>201</v>
      </c>
      <c r="N205" t="s">
        <v>1301</v>
      </c>
      <c r="O205" s="2">
        <v>42</v>
      </c>
      <c r="P205" s="52" t="s">
        <v>1651</v>
      </c>
    </row>
    <row r="206" spans="1:16" x14ac:dyDescent="0.2">
      <c r="A206" s="52">
        <v>205</v>
      </c>
      <c r="B206" t="s">
        <v>204</v>
      </c>
      <c r="C206" t="s">
        <v>71</v>
      </c>
      <c r="D206" t="s">
        <v>9</v>
      </c>
      <c r="E206" t="s">
        <v>5</v>
      </c>
      <c r="F206">
        <v>37</v>
      </c>
      <c r="H206" s="55">
        <f t="shared" si="12"/>
        <v>1824</v>
      </c>
      <c r="I206" s="55" t="str">
        <f t="shared" si="13"/>
        <v/>
      </c>
      <c r="J206" t="s">
        <v>1878</v>
      </c>
      <c r="K206" t="s">
        <v>939</v>
      </c>
      <c r="L206" s="52" t="str">
        <f t="shared" si="14"/>
        <v>Head</v>
      </c>
      <c r="M206" s="52">
        <f t="shared" si="15"/>
        <v>205</v>
      </c>
      <c r="N206" t="s">
        <v>1301</v>
      </c>
      <c r="O206" s="2">
        <v>43</v>
      </c>
      <c r="P206" s="52" t="s">
        <v>1651</v>
      </c>
    </row>
    <row r="207" spans="1:16" x14ac:dyDescent="0.2">
      <c r="A207" s="52">
        <v>206</v>
      </c>
      <c r="B207" t="s">
        <v>204</v>
      </c>
      <c r="C207" t="s">
        <v>169</v>
      </c>
      <c r="D207" t="s">
        <v>397</v>
      </c>
      <c r="E207" t="s">
        <v>5</v>
      </c>
      <c r="G207">
        <v>36</v>
      </c>
      <c r="H207" s="55" t="str">
        <f t="shared" si="12"/>
        <v/>
      </c>
      <c r="I207" s="55">
        <f t="shared" si="13"/>
        <v>1825</v>
      </c>
      <c r="J207" t="s">
        <v>759</v>
      </c>
      <c r="K207" t="s">
        <v>551</v>
      </c>
      <c r="L207" s="52" t="str">
        <f t="shared" si="14"/>
        <v>Wife</v>
      </c>
      <c r="M207" s="52">
        <f t="shared" si="15"/>
        <v>205</v>
      </c>
      <c r="N207" t="s">
        <v>1301</v>
      </c>
      <c r="O207" s="2">
        <v>43</v>
      </c>
      <c r="P207" s="52" t="s">
        <v>1651</v>
      </c>
    </row>
    <row r="208" spans="1:16" x14ac:dyDescent="0.2">
      <c r="A208" s="52">
        <v>207</v>
      </c>
      <c r="B208" t="s">
        <v>204</v>
      </c>
      <c r="C208" t="s">
        <v>425</v>
      </c>
      <c r="D208" t="s">
        <v>400</v>
      </c>
      <c r="E208" t="s">
        <v>761</v>
      </c>
      <c r="G208">
        <v>13</v>
      </c>
      <c r="H208" s="55" t="str">
        <f t="shared" si="12"/>
        <v/>
      </c>
      <c r="I208" s="55">
        <f t="shared" si="13"/>
        <v>1848</v>
      </c>
      <c r="J208" t="s">
        <v>1842</v>
      </c>
      <c r="K208" t="s">
        <v>551</v>
      </c>
      <c r="L208" s="52" t="str">
        <f t="shared" si="14"/>
        <v>Daughter</v>
      </c>
      <c r="M208" s="52">
        <f t="shared" si="15"/>
        <v>205</v>
      </c>
      <c r="N208" t="s">
        <v>1301</v>
      </c>
      <c r="O208" s="2">
        <v>43</v>
      </c>
      <c r="P208" s="52" t="s">
        <v>1651</v>
      </c>
    </row>
    <row r="209" spans="1:16" x14ac:dyDescent="0.2">
      <c r="A209" s="52">
        <v>208</v>
      </c>
      <c r="B209" t="s">
        <v>204</v>
      </c>
      <c r="C209" t="s">
        <v>399</v>
      </c>
      <c r="D209" t="s">
        <v>400</v>
      </c>
      <c r="E209" t="s">
        <v>1309</v>
      </c>
      <c r="G209">
        <v>10</v>
      </c>
      <c r="H209" s="55" t="str">
        <f t="shared" si="12"/>
        <v/>
      </c>
      <c r="I209" s="55">
        <f t="shared" si="13"/>
        <v>1851</v>
      </c>
      <c r="J209" t="s">
        <v>784</v>
      </c>
      <c r="K209" t="s">
        <v>551</v>
      </c>
      <c r="L209" s="52" t="str">
        <f t="shared" si="14"/>
        <v>Daughter</v>
      </c>
      <c r="M209" s="52">
        <f t="shared" si="15"/>
        <v>205</v>
      </c>
      <c r="N209" t="s">
        <v>1301</v>
      </c>
      <c r="O209" s="2">
        <v>43</v>
      </c>
      <c r="P209" s="52" t="s">
        <v>1651</v>
      </c>
    </row>
    <row r="210" spans="1:16" x14ac:dyDescent="0.2">
      <c r="A210" s="52">
        <v>209</v>
      </c>
      <c r="B210" t="s">
        <v>204</v>
      </c>
      <c r="C210" t="s">
        <v>201</v>
      </c>
      <c r="D210" t="s">
        <v>400</v>
      </c>
      <c r="E210" t="s">
        <v>1309</v>
      </c>
      <c r="G210">
        <v>8</v>
      </c>
      <c r="H210" s="55" t="str">
        <f t="shared" si="12"/>
        <v/>
      </c>
      <c r="I210" s="55">
        <f t="shared" si="13"/>
        <v>1853</v>
      </c>
      <c r="J210" t="s">
        <v>784</v>
      </c>
      <c r="K210" t="s">
        <v>551</v>
      </c>
      <c r="L210" s="52" t="str">
        <f t="shared" si="14"/>
        <v>Daughter</v>
      </c>
      <c r="M210" s="52">
        <f t="shared" si="15"/>
        <v>205</v>
      </c>
      <c r="N210" t="s">
        <v>1301</v>
      </c>
      <c r="O210" s="2">
        <v>43</v>
      </c>
      <c r="P210" s="52" t="s">
        <v>1651</v>
      </c>
    </row>
    <row r="211" spans="1:16" x14ac:dyDescent="0.2">
      <c r="A211" s="52">
        <v>210</v>
      </c>
      <c r="B211" t="s">
        <v>204</v>
      </c>
      <c r="C211" t="s">
        <v>430</v>
      </c>
      <c r="D211" t="s">
        <v>400</v>
      </c>
      <c r="E211" t="s">
        <v>1309</v>
      </c>
      <c r="G211">
        <v>6</v>
      </c>
      <c r="H211" s="55" t="str">
        <f t="shared" si="12"/>
        <v/>
      </c>
      <c r="I211" s="55">
        <f t="shared" si="13"/>
        <v>1855</v>
      </c>
      <c r="J211" t="s">
        <v>784</v>
      </c>
      <c r="K211" t="s">
        <v>1115</v>
      </c>
      <c r="L211" s="52" t="str">
        <f t="shared" si="14"/>
        <v>Daughter</v>
      </c>
      <c r="M211" s="52">
        <f t="shared" si="15"/>
        <v>205</v>
      </c>
      <c r="N211" t="s">
        <v>1301</v>
      </c>
      <c r="O211" s="2">
        <v>43</v>
      </c>
      <c r="P211" s="52" t="s">
        <v>1651</v>
      </c>
    </row>
    <row r="212" spans="1:16" x14ac:dyDescent="0.2">
      <c r="A212" s="52">
        <v>211</v>
      </c>
      <c r="B212" t="s">
        <v>204</v>
      </c>
      <c r="C212" t="s">
        <v>335</v>
      </c>
      <c r="D212" t="s">
        <v>400</v>
      </c>
      <c r="E212" t="s">
        <v>1309</v>
      </c>
      <c r="G212">
        <v>1</v>
      </c>
      <c r="H212" s="55" t="str">
        <f t="shared" si="12"/>
        <v/>
      </c>
      <c r="I212" s="55">
        <f t="shared" si="13"/>
        <v>1860</v>
      </c>
      <c r="J212" t="s">
        <v>1301</v>
      </c>
      <c r="K212" t="s">
        <v>1115</v>
      </c>
      <c r="L212" s="52" t="str">
        <f t="shared" si="14"/>
        <v>Daughter</v>
      </c>
      <c r="M212" s="52">
        <f t="shared" si="15"/>
        <v>205</v>
      </c>
      <c r="N212" t="s">
        <v>1301</v>
      </c>
      <c r="O212" s="2">
        <v>43</v>
      </c>
      <c r="P212" s="52" t="s">
        <v>1651</v>
      </c>
    </row>
    <row r="213" spans="1:16" x14ac:dyDescent="0.2">
      <c r="A213" s="52">
        <v>212</v>
      </c>
      <c r="B213" t="s">
        <v>204</v>
      </c>
      <c r="C213" t="s">
        <v>113</v>
      </c>
      <c r="D213" t="s">
        <v>446</v>
      </c>
      <c r="E213" t="s">
        <v>1309</v>
      </c>
      <c r="F213">
        <v>20</v>
      </c>
      <c r="H213" s="55">
        <f t="shared" si="12"/>
        <v>1841</v>
      </c>
      <c r="I213" s="55" t="str">
        <f t="shared" si="13"/>
        <v/>
      </c>
      <c r="J213" t="s">
        <v>942</v>
      </c>
      <c r="K213" t="s">
        <v>842</v>
      </c>
      <c r="L213" s="52" t="str">
        <f t="shared" si="14"/>
        <v>Nephew</v>
      </c>
      <c r="M213" s="52">
        <f t="shared" si="15"/>
        <v>205</v>
      </c>
      <c r="N213" t="s">
        <v>1301</v>
      </c>
      <c r="O213" s="2">
        <v>43</v>
      </c>
      <c r="P213" s="52" t="s">
        <v>1651</v>
      </c>
    </row>
    <row r="214" spans="1:16" x14ac:dyDescent="0.2">
      <c r="A214" s="52">
        <v>213</v>
      </c>
      <c r="B214" t="s">
        <v>679</v>
      </c>
      <c r="C214" t="s">
        <v>44</v>
      </c>
      <c r="D214" t="s">
        <v>422</v>
      </c>
      <c r="E214" t="s">
        <v>1309</v>
      </c>
      <c r="F214">
        <v>51</v>
      </c>
      <c r="H214" s="55">
        <f t="shared" si="12"/>
        <v>1810</v>
      </c>
      <c r="I214" s="55" t="str">
        <f t="shared" si="13"/>
        <v/>
      </c>
      <c r="J214" s="9" t="s">
        <v>943</v>
      </c>
      <c r="K214" t="s">
        <v>940</v>
      </c>
      <c r="L214" s="52" t="str">
        <f t="shared" si="14"/>
        <v>Servant</v>
      </c>
      <c r="M214" s="52">
        <f t="shared" si="15"/>
        <v>205</v>
      </c>
      <c r="N214" t="s">
        <v>1301</v>
      </c>
      <c r="O214" s="2">
        <v>43</v>
      </c>
      <c r="P214" s="52" t="s">
        <v>1843</v>
      </c>
    </row>
    <row r="215" spans="1:16" x14ac:dyDescent="0.2">
      <c r="A215" s="52">
        <v>214</v>
      </c>
      <c r="B215" t="s">
        <v>110</v>
      </c>
      <c r="C215" t="s">
        <v>50</v>
      </c>
      <c r="D215" t="s">
        <v>9</v>
      </c>
      <c r="E215" t="s">
        <v>5</v>
      </c>
      <c r="F215">
        <v>58</v>
      </c>
      <c r="H215" s="55">
        <f t="shared" si="12"/>
        <v>1803</v>
      </c>
      <c r="I215" s="55" t="str">
        <f t="shared" si="13"/>
        <v/>
      </c>
      <c r="J215" s="9" t="s">
        <v>95</v>
      </c>
      <c r="K215" t="s">
        <v>523</v>
      </c>
      <c r="L215" s="52" t="str">
        <f t="shared" si="14"/>
        <v>Head</v>
      </c>
      <c r="M215" s="52">
        <f t="shared" si="15"/>
        <v>214</v>
      </c>
      <c r="N215" t="s">
        <v>1301</v>
      </c>
      <c r="O215" s="2">
        <v>44</v>
      </c>
      <c r="P215" s="52" t="s">
        <v>1651</v>
      </c>
    </row>
    <row r="216" spans="1:16" x14ac:dyDescent="0.2">
      <c r="A216" s="52">
        <v>215</v>
      </c>
      <c r="B216" t="s">
        <v>110</v>
      </c>
      <c r="C216" t="s">
        <v>391</v>
      </c>
      <c r="D216" t="s">
        <v>397</v>
      </c>
      <c r="E216" t="s">
        <v>5</v>
      </c>
      <c r="G216">
        <v>57</v>
      </c>
      <c r="H216" s="55" t="str">
        <f t="shared" si="12"/>
        <v/>
      </c>
      <c r="I216" s="55">
        <f t="shared" si="13"/>
        <v>1804</v>
      </c>
      <c r="J216" t="s">
        <v>1301</v>
      </c>
      <c r="K216" t="s">
        <v>941</v>
      </c>
      <c r="L216" s="52" t="str">
        <f t="shared" si="14"/>
        <v>Wife</v>
      </c>
      <c r="M216" s="52">
        <f t="shared" si="15"/>
        <v>214</v>
      </c>
      <c r="N216" t="s">
        <v>1301</v>
      </c>
      <c r="O216" s="2">
        <v>44</v>
      </c>
      <c r="P216" s="52" t="s">
        <v>1651</v>
      </c>
    </row>
    <row r="217" spans="1:16" x14ac:dyDescent="0.2">
      <c r="A217" s="52">
        <v>216</v>
      </c>
      <c r="B217" t="s">
        <v>45</v>
      </c>
      <c r="C217" t="s">
        <v>391</v>
      </c>
      <c r="D217" t="s">
        <v>573</v>
      </c>
      <c r="E217" t="s">
        <v>761</v>
      </c>
      <c r="G217">
        <v>23</v>
      </c>
      <c r="H217" s="55" t="str">
        <f t="shared" si="12"/>
        <v/>
      </c>
      <c r="I217" s="55">
        <f t="shared" si="13"/>
        <v>1838</v>
      </c>
      <c r="J217" t="s">
        <v>422</v>
      </c>
      <c r="K217" t="s">
        <v>1115</v>
      </c>
      <c r="L217" s="52" t="str">
        <f t="shared" si="14"/>
        <v>Daughter-in-law</v>
      </c>
      <c r="M217" s="52">
        <f t="shared" si="15"/>
        <v>214</v>
      </c>
      <c r="N217" t="s">
        <v>1301</v>
      </c>
      <c r="O217" s="2">
        <v>44</v>
      </c>
      <c r="P217" s="52" t="s">
        <v>1651</v>
      </c>
    </row>
    <row r="218" spans="1:16" x14ac:dyDescent="0.2">
      <c r="A218" s="52">
        <v>217</v>
      </c>
      <c r="B218" t="s">
        <v>45</v>
      </c>
      <c r="C218" t="s">
        <v>937</v>
      </c>
      <c r="D218" t="s">
        <v>404</v>
      </c>
      <c r="E218" t="s">
        <v>761</v>
      </c>
      <c r="G218">
        <v>9</v>
      </c>
      <c r="H218" s="55" t="str">
        <f t="shared" si="12"/>
        <v/>
      </c>
      <c r="I218" s="55">
        <f t="shared" si="13"/>
        <v>1852</v>
      </c>
      <c r="J218" t="s">
        <v>784</v>
      </c>
      <c r="K218" t="s">
        <v>720</v>
      </c>
      <c r="L218" s="52" t="str">
        <f t="shared" si="14"/>
        <v>Granddaughter</v>
      </c>
      <c r="M218" s="52">
        <f t="shared" si="15"/>
        <v>214</v>
      </c>
      <c r="N218" t="s">
        <v>1301</v>
      </c>
      <c r="O218" s="2">
        <v>44</v>
      </c>
      <c r="P218" s="52" t="s">
        <v>1651</v>
      </c>
    </row>
    <row r="219" spans="1:16" x14ac:dyDescent="0.2">
      <c r="A219" s="52">
        <v>218</v>
      </c>
      <c r="B219" t="s">
        <v>43</v>
      </c>
      <c r="C219" t="s">
        <v>44</v>
      </c>
      <c r="D219" t="s">
        <v>9</v>
      </c>
      <c r="E219" t="s">
        <v>5</v>
      </c>
      <c r="F219">
        <v>57</v>
      </c>
      <c r="H219" s="55">
        <f t="shared" si="12"/>
        <v>1804</v>
      </c>
      <c r="I219" s="55" t="str">
        <f t="shared" si="13"/>
        <v/>
      </c>
      <c r="J219" t="s">
        <v>18</v>
      </c>
      <c r="K219" t="s">
        <v>1115</v>
      </c>
      <c r="L219" s="52" t="str">
        <f t="shared" si="14"/>
        <v>Head</v>
      </c>
      <c r="M219" s="52">
        <f t="shared" si="15"/>
        <v>218</v>
      </c>
      <c r="N219" t="s">
        <v>1301</v>
      </c>
      <c r="O219" s="2">
        <v>45</v>
      </c>
      <c r="P219" s="52" t="s">
        <v>1651</v>
      </c>
    </row>
    <row r="220" spans="1:16" x14ac:dyDescent="0.2">
      <c r="A220" s="52">
        <v>219</v>
      </c>
      <c r="B220" t="s">
        <v>43</v>
      </c>
      <c r="C220" t="s">
        <v>46</v>
      </c>
      <c r="D220" t="s">
        <v>397</v>
      </c>
      <c r="E220" t="s">
        <v>5</v>
      </c>
      <c r="G220">
        <v>53</v>
      </c>
      <c r="H220" s="55" t="str">
        <f t="shared" si="12"/>
        <v/>
      </c>
      <c r="I220" s="55">
        <f t="shared" si="13"/>
        <v>1808</v>
      </c>
      <c r="J220" t="s">
        <v>768</v>
      </c>
      <c r="K220" t="s">
        <v>1285</v>
      </c>
      <c r="L220" s="52" t="str">
        <f t="shared" si="14"/>
        <v>Wife</v>
      </c>
      <c r="M220" s="52">
        <f t="shared" si="15"/>
        <v>218</v>
      </c>
      <c r="N220" t="s">
        <v>1301</v>
      </c>
      <c r="O220" s="2">
        <v>45</v>
      </c>
      <c r="P220" s="52" t="s">
        <v>1651</v>
      </c>
    </row>
    <row r="221" spans="1:16" x14ac:dyDescent="0.2">
      <c r="A221" s="52">
        <v>220</v>
      </c>
      <c r="B221" t="s">
        <v>43</v>
      </c>
      <c r="C221" t="s">
        <v>71</v>
      </c>
      <c r="D221" t="s">
        <v>409</v>
      </c>
      <c r="E221" t="s">
        <v>761</v>
      </c>
      <c r="F221">
        <v>19</v>
      </c>
      <c r="H221" s="55">
        <f t="shared" si="12"/>
        <v>1842</v>
      </c>
      <c r="I221" s="55" t="str">
        <f t="shared" si="13"/>
        <v/>
      </c>
      <c r="J221" t="s">
        <v>821</v>
      </c>
      <c r="K221" t="s">
        <v>1115</v>
      </c>
      <c r="L221" s="52" t="str">
        <f t="shared" si="14"/>
        <v>Son</v>
      </c>
      <c r="M221" s="52">
        <f t="shared" si="15"/>
        <v>218</v>
      </c>
      <c r="N221" t="s">
        <v>1301</v>
      </c>
      <c r="O221" s="2">
        <v>45</v>
      </c>
      <c r="P221" s="52" t="s">
        <v>1651</v>
      </c>
    </row>
    <row r="222" spans="1:16" x14ac:dyDescent="0.2">
      <c r="A222" s="52">
        <v>221</v>
      </c>
      <c r="B222" t="s">
        <v>43</v>
      </c>
      <c r="C222" t="s">
        <v>77</v>
      </c>
      <c r="D222" t="s">
        <v>409</v>
      </c>
      <c r="E222" t="s">
        <v>761</v>
      </c>
      <c r="F222">
        <v>14</v>
      </c>
      <c r="H222" s="55">
        <f t="shared" si="12"/>
        <v>1847</v>
      </c>
      <c r="I222" s="55" t="str">
        <f t="shared" si="13"/>
        <v/>
      </c>
      <c r="J222" t="s">
        <v>821</v>
      </c>
      <c r="K222" t="s">
        <v>1115</v>
      </c>
      <c r="L222" s="52" t="str">
        <f t="shared" si="14"/>
        <v>Son</v>
      </c>
      <c r="M222" s="52">
        <f t="shared" si="15"/>
        <v>218</v>
      </c>
      <c r="N222" t="s">
        <v>1301</v>
      </c>
      <c r="O222" s="2">
        <v>45</v>
      </c>
      <c r="P222" s="52" t="s">
        <v>1651</v>
      </c>
    </row>
    <row r="223" spans="1:16" x14ac:dyDescent="0.2">
      <c r="A223" s="52">
        <v>222</v>
      </c>
      <c r="B223" t="s">
        <v>43</v>
      </c>
      <c r="C223" t="s">
        <v>44</v>
      </c>
      <c r="D223" t="s">
        <v>409</v>
      </c>
      <c r="E223" t="s">
        <v>761</v>
      </c>
      <c r="F223">
        <v>12</v>
      </c>
      <c r="H223" s="55">
        <f t="shared" si="12"/>
        <v>1849</v>
      </c>
      <c r="I223" s="55" t="str">
        <f t="shared" si="13"/>
        <v/>
      </c>
      <c r="J223" t="s">
        <v>821</v>
      </c>
      <c r="K223" t="s">
        <v>1115</v>
      </c>
      <c r="L223" s="52" t="str">
        <f t="shared" si="14"/>
        <v>Son</v>
      </c>
      <c r="M223" s="52">
        <f t="shared" si="15"/>
        <v>218</v>
      </c>
      <c r="N223" t="s">
        <v>1301</v>
      </c>
      <c r="O223" s="2">
        <v>45</v>
      </c>
      <c r="P223" s="52" t="s">
        <v>1651</v>
      </c>
    </row>
    <row r="224" spans="1:16" x14ac:dyDescent="0.2">
      <c r="A224" s="52">
        <v>223</v>
      </c>
      <c r="B224" t="s">
        <v>118</v>
      </c>
      <c r="C224" t="s">
        <v>390</v>
      </c>
      <c r="D224" t="s">
        <v>1090</v>
      </c>
      <c r="E224" t="s">
        <v>427</v>
      </c>
      <c r="G224">
        <v>78</v>
      </c>
      <c r="H224" s="55" t="str">
        <f t="shared" si="12"/>
        <v/>
      </c>
      <c r="I224" s="55">
        <f t="shared" si="13"/>
        <v>1783</v>
      </c>
      <c r="J224" t="s">
        <v>946</v>
      </c>
      <c r="K224" t="s">
        <v>1285</v>
      </c>
      <c r="L224" s="52" t="str">
        <f t="shared" si="14"/>
        <v>Mother-in-law</v>
      </c>
      <c r="M224" s="52">
        <f t="shared" si="15"/>
        <v>218</v>
      </c>
      <c r="N224" t="s">
        <v>1301</v>
      </c>
      <c r="O224" s="2">
        <v>45</v>
      </c>
      <c r="P224" s="52" t="s">
        <v>1651</v>
      </c>
    </row>
    <row r="225" spans="1:16" x14ac:dyDescent="0.2">
      <c r="A225" s="52">
        <v>224</v>
      </c>
      <c r="B225" t="s">
        <v>272</v>
      </c>
      <c r="C225" t="s">
        <v>345</v>
      </c>
      <c r="D225" t="s">
        <v>422</v>
      </c>
      <c r="E225" t="s">
        <v>761</v>
      </c>
      <c r="G225">
        <v>14</v>
      </c>
      <c r="H225" s="55" t="str">
        <f t="shared" si="12"/>
        <v/>
      </c>
      <c r="I225" s="55">
        <f t="shared" si="13"/>
        <v>1847</v>
      </c>
      <c r="J225" t="s">
        <v>879</v>
      </c>
      <c r="K225" t="s">
        <v>551</v>
      </c>
      <c r="L225" s="52" t="str">
        <f t="shared" si="14"/>
        <v>Servant</v>
      </c>
      <c r="M225" s="52">
        <f t="shared" si="15"/>
        <v>218</v>
      </c>
      <c r="N225" t="s">
        <v>1301</v>
      </c>
      <c r="O225" s="2">
        <v>45</v>
      </c>
      <c r="P225" s="52" t="s">
        <v>1651</v>
      </c>
    </row>
    <row r="226" spans="1:16" x14ac:dyDescent="0.2">
      <c r="A226" s="52">
        <v>225</v>
      </c>
      <c r="B226" t="s">
        <v>45</v>
      </c>
      <c r="C226" t="s">
        <v>50</v>
      </c>
      <c r="D226" t="s">
        <v>9</v>
      </c>
      <c r="E226" t="s">
        <v>5</v>
      </c>
      <c r="F226">
        <v>68</v>
      </c>
      <c r="H226" s="55">
        <f t="shared" si="12"/>
        <v>1793</v>
      </c>
      <c r="I226" s="55" t="str">
        <f t="shared" si="13"/>
        <v/>
      </c>
      <c r="J226" t="s">
        <v>12</v>
      </c>
      <c r="K226" t="s">
        <v>1115</v>
      </c>
      <c r="L226" s="52" t="str">
        <f t="shared" si="14"/>
        <v>Head</v>
      </c>
      <c r="M226" s="52">
        <f t="shared" si="15"/>
        <v>225</v>
      </c>
      <c r="N226" t="s">
        <v>1301</v>
      </c>
      <c r="O226" s="2">
        <v>46</v>
      </c>
      <c r="P226" s="52" t="s">
        <v>1651</v>
      </c>
    </row>
    <row r="227" spans="1:16" x14ac:dyDescent="0.2">
      <c r="A227" s="52">
        <v>226</v>
      </c>
      <c r="B227" t="s">
        <v>45</v>
      </c>
      <c r="C227" t="s">
        <v>123</v>
      </c>
      <c r="D227" t="s">
        <v>397</v>
      </c>
      <c r="E227" t="s">
        <v>5</v>
      </c>
      <c r="G227">
        <v>51</v>
      </c>
      <c r="H227" s="55" t="str">
        <f t="shared" si="12"/>
        <v/>
      </c>
      <c r="I227" s="55">
        <f t="shared" si="13"/>
        <v>1810</v>
      </c>
      <c r="J227" s="9" t="s">
        <v>1301</v>
      </c>
      <c r="K227" t="s">
        <v>1286</v>
      </c>
      <c r="L227" s="52" t="str">
        <f t="shared" si="14"/>
        <v>Wife</v>
      </c>
      <c r="M227" s="52">
        <f t="shared" si="15"/>
        <v>225</v>
      </c>
      <c r="N227" t="s">
        <v>1301</v>
      </c>
      <c r="O227" s="2">
        <v>46</v>
      </c>
      <c r="P227" s="52" t="s">
        <v>1651</v>
      </c>
    </row>
    <row r="228" spans="1:16" x14ac:dyDescent="0.2">
      <c r="A228" s="52">
        <v>227</v>
      </c>
      <c r="B228" t="s">
        <v>45</v>
      </c>
      <c r="C228" t="s">
        <v>776</v>
      </c>
      <c r="D228" t="s">
        <v>516</v>
      </c>
      <c r="E228" t="s">
        <v>761</v>
      </c>
      <c r="F228">
        <v>14</v>
      </c>
      <c r="H228" s="55">
        <f t="shared" si="12"/>
        <v>1847</v>
      </c>
      <c r="I228" s="55" t="str">
        <f t="shared" si="13"/>
        <v/>
      </c>
      <c r="J228" t="s">
        <v>947</v>
      </c>
      <c r="K228" t="s">
        <v>843</v>
      </c>
      <c r="L228" s="52" t="str">
        <f t="shared" si="14"/>
        <v>Grandson</v>
      </c>
      <c r="M228" s="52">
        <f t="shared" si="15"/>
        <v>225</v>
      </c>
      <c r="N228" t="s">
        <v>1301</v>
      </c>
      <c r="O228" s="2">
        <v>46</v>
      </c>
      <c r="P228" s="52" t="s">
        <v>1651</v>
      </c>
    </row>
    <row r="229" spans="1:16" x14ac:dyDescent="0.2">
      <c r="A229" s="52">
        <v>228</v>
      </c>
      <c r="B229" t="s">
        <v>212</v>
      </c>
      <c r="C229" t="s">
        <v>167</v>
      </c>
      <c r="D229" t="s">
        <v>9</v>
      </c>
      <c r="E229" t="s">
        <v>5</v>
      </c>
      <c r="F229">
        <v>24</v>
      </c>
      <c r="H229" s="55">
        <f t="shared" si="12"/>
        <v>1837</v>
      </c>
      <c r="I229" s="55" t="str">
        <f t="shared" si="13"/>
        <v/>
      </c>
      <c r="J229" t="s">
        <v>12</v>
      </c>
      <c r="K229" t="s">
        <v>842</v>
      </c>
      <c r="L229" s="52" t="str">
        <f t="shared" si="14"/>
        <v>Head</v>
      </c>
      <c r="M229" s="52">
        <f t="shared" si="15"/>
        <v>228</v>
      </c>
      <c r="N229" t="s">
        <v>1301</v>
      </c>
      <c r="O229" s="2">
        <v>47</v>
      </c>
      <c r="P229" s="52" t="s">
        <v>1651</v>
      </c>
    </row>
    <row r="230" spans="1:16" x14ac:dyDescent="0.2">
      <c r="A230" s="52">
        <v>229</v>
      </c>
      <c r="B230" t="s">
        <v>212</v>
      </c>
      <c r="C230" t="s">
        <v>46</v>
      </c>
      <c r="D230" t="s">
        <v>397</v>
      </c>
      <c r="E230" t="s">
        <v>5</v>
      </c>
      <c r="G230">
        <v>19</v>
      </c>
      <c r="H230" s="55" t="str">
        <f t="shared" si="12"/>
        <v/>
      </c>
      <c r="I230" s="55">
        <f t="shared" si="13"/>
        <v>1842</v>
      </c>
      <c r="J230" t="s">
        <v>837</v>
      </c>
      <c r="K230" t="s">
        <v>1115</v>
      </c>
      <c r="L230" s="52" t="str">
        <f t="shared" si="14"/>
        <v>Wife</v>
      </c>
      <c r="M230" s="52">
        <f t="shared" si="15"/>
        <v>228</v>
      </c>
      <c r="N230" t="s">
        <v>1301</v>
      </c>
      <c r="O230" s="2">
        <v>47</v>
      </c>
      <c r="P230" s="52" t="s">
        <v>1651</v>
      </c>
    </row>
    <row r="231" spans="1:16" x14ac:dyDescent="0.2">
      <c r="A231" s="52">
        <v>230</v>
      </c>
      <c r="B231" t="s">
        <v>212</v>
      </c>
      <c r="C231" t="s">
        <v>425</v>
      </c>
      <c r="D231" t="s">
        <v>400</v>
      </c>
      <c r="E231" s="9" t="s">
        <v>1309</v>
      </c>
      <c r="G231">
        <f>2/12</f>
        <v>0.16666666666666666</v>
      </c>
      <c r="H231" s="55" t="str">
        <f t="shared" si="12"/>
        <v/>
      </c>
      <c r="I231" s="55">
        <f t="shared" si="13"/>
        <v>1861</v>
      </c>
      <c r="J231" t="s">
        <v>1301</v>
      </c>
      <c r="K231" t="s">
        <v>1115</v>
      </c>
      <c r="L231" s="52" t="str">
        <f t="shared" si="14"/>
        <v>Daughter</v>
      </c>
      <c r="M231" s="52">
        <f t="shared" si="15"/>
        <v>228</v>
      </c>
      <c r="N231" t="s">
        <v>1301</v>
      </c>
      <c r="O231" s="2">
        <v>47</v>
      </c>
      <c r="P231" s="52" t="s">
        <v>1651</v>
      </c>
    </row>
    <row r="232" spans="1:16" x14ac:dyDescent="0.2">
      <c r="A232" s="52">
        <v>231</v>
      </c>
      <c r="B232" t="s">
        <v>116</v>
      </c>
      <c r="C232" t="s">
        <v>50</v>
      </c>
      <c r="D232" t="s">
        <v>9</v>
      </c>
      <c r="E232" t="s">
        <v>5</v>
      </c>
      <c r="F232">
        <v>58</v>
      </c>
      <c r="H232" s="55">
        <f t="shared" si="12"/>
        <v>1803</v>
      </c>
      <c r="I232" s="55" t="str">
        <f t="shared" si="13"/>
        <v/>
      </c>
      <c r="J232" t="s">
        <v>12</v>
      </c>
      <c r="K232" t="s">
        <v>1115</v>
      </c>
      <c r="L232" s="52" t="str">
        <f t="shared" si="14"/>
        <v>Head</v>
      </c>
      <c r="M232" s="52">
        <f t="shared" si="15"/>
        <v>231</v>
      </c>
      <c r="N232" t="s">
        <v>1301</v>
      </c>
      <c r="O232" s="2">
        <v>48</v>
      </c>
      <c r="P232" s="52" t="s">
        <v>1651</v>
      </c>
    </row>
    <row r="233" spans="1:16" x14ac:dyDescent="0.2">
      <c r="A233" s="52">
        <v>232</v>
      </c>
      <c r="B233" t="s">
        <v>116</v>
      </c>
      <c r="C233" t="s">
        <v>944</v>
      </c>
      <c r="D233" t="s">
        <v>409</v>
      </c>
      <c r="E233" t="s">
        <v>761</v>
      </c>
      <c r="F233">
        <v>16</v>
      </c>
      <c r="H233" s="55">
        <f t="shared" si="12"/>
        <v>1845</v>
      </c>
      <c r="I233" s="55" t="str">
        <f t="shared" si="13"/>
        <v/>
      </c>
      <c r="J233" t="s">
        <v>12</v>
      </c>
      <c r="K233" t="s">
        <v>1115</v>
      </c>
      <c r="L233" s="52" t="str">
        <f t="shared" si="14"/>
        <v>Son</v>
      </c>
      <c r="M233" s="52">
        <f t="shared" si="15"/>
        <v>231</v>
      </c>
      <c r="N233" t="s">
        <v>1301</v>
      </c>
      <c r="O233" s="2">
        <v>48</v>
      </c>
      <c r="P233" s="52" t="s">
        <v>1651</v>
      </c>
    </row>
    <row r="234" spans="1:16" x14ac:dyDescent="0.2">
      <c r="A234" s="52">
        <v>233</v>
      </c>
      <c r="B234" t="s">
        <v>116</v>
      </c>
      <c r="C234" t="s">
        <v>109</v>
      </c>
      <c r="D234" t="s">
        <v>400</v>
      </c>
      <c r="E234" t="s">
        <v>761</v>
      </c>
      <c r="G234">
        <v>12</v>
      </c>
      <c r="H234" s="55" t="str">
        <f t="shared" si="12"/>
        <v/>
      </c>
      <c r="I234" s="55">
        <f t="shared" si="13"/>
        <v>1849</v>
      </c>
      <c r="J234" t="s">
        <v>784</v>
      </c>
      <c r="K234" t="s">
        <v>1115</v>
      </c>
      <c r="L234" s="52" t="str">
        <f t="shared" si="14"/>
        <v>Daughter</v>
      </c>
      <c r="M234" s="52">
        <f t="shared" si="15"/>
        <v>231</v>
      </c>
      <c r="N234" t="s">
        <v>1301</v>
      </c>
      <c r="O234" s="2">
        <v>48</v>
      </c>
      <c r="P234" s="52" t="s">
        <v>1651</v>
      </c>
    </row>
    <row r="235" spans="1:16" x14ac:dyDescent="0.2">
      <c r="A235" s="52">
        <v>234</v>
      </c>
      <c r="B235" t="s">
        <v>116</v>
      </c>
      <c r="C235" t="s">
        <v>60</v>
      </c>
      <c r="D235" t="s">
        <v>409</v>
      </c>
      <c r="E235" t="s">
        <v>761</v>
      </c>
      <c r="F235">
        <v>10</v>
      </c>
      <c r="H235" s="55">
        <f t="shared" si="12"/>
        <v>1851</v>
      </c>
      <c r="I235" s="55" t="str">
        <f t="shared" si="13"/>
        <v/>
      </c>
      <c r="J235" t="s">
        <v>784</v>
      </c>
      <c r="K235" t="s">
        <v>1115</v>
      </c>
      <c r="L235" s="52" t="str">
        <f t="shared" si="14"/>
        <v>Son</v>
      </c>
      <c r="M235" s="52">
        <f t="shared" si="15"/>
        <v>231</v>
      </c>
      <c r="N235" t="s">
        <v>1301</v>
      </c>
      <c r="O235" s="2">
        <v>48</v>
      </c>
      <c r="P235" s="52" t="s">
        <v>1651</v>
      </c>
    </row>
    <row r="236" spans="1:16" x14ac:dyDescent="0.2">
      <c r="A236" s="52">
        <v>235</v>
      </c>
      <c r="B236" t="s">
        <v>116</v>
      </c>
      <c r="C236" t="s">
        <v>50</v>
      </c>
      <c r="D236" t="s">
        <v>409</v>
      </c>
      <c r="E236" t="s">
        <v>761</v>
      </c>
      <c r="F236">
        <v>8</v>
      </c>
      <c r="H236" s="55">
        <f t="shared" si="12"/>
        <v>1853</v>
      </c>
      <c r="I236" s="55" t="str">
        <f t="shared" si="13"/>
        <v/>
      </c>
      <c r="J236" t="s">
        <v>784</v>
      </c>
      <c r="K236" t="s">
        <v>1115</v>
      </c>
      <c r="L236" s="52" t="str">
        <f t="shared" si="14"/>
        <v>Son</v>
      </c>
      <c r="M236" s="52">
        <f t="shared" si="15"/>
        <v>231</v>
      </c>
      <c r="N236" t="s">
        <v>1301</v>
      </c>
      <c r="O236" s="2">
        <v>48</v>
      </c>
      <c r="P236" s="52" t="s">
        <v>1651</v>
      </c>
    </row>
    <row r="237" spans="1:16" x14ac:dyDescent="0.2">
      <c r="A237" s="52">
        <v>236</v>
      </c>
      <c r="B237" t="s">
        <v>81</v>
      </c>
      <c r="C237" t="s">
        <v>391</v>
      </c>
      <c r="D237" t="s">
        <v>464</v>
      </c>
      <c r="E237" t="s">
        <v>5</v>
      </c>
      <c r="G237">
        <v>26</v>
      </c>
      <c r="H237" s="55" t="str">
        <f t="shared" si="12"/>
        <v/>
      </c>
      <c r="I237" s="55">
        <f t="shared" si="13"/>
        <v>1835</v>
      </c>
      <c r="J237" t="s">
        <v>703</v>
      </c>
      <c r="K237" t="s">
        <v>1115</v>
      </c>
      <c r="L237" s="52" t="str">
        <f t="shared" si="14"/>
        <v>Visitor</v>
      </c>
      <c r="M237" s="52">
        <f t="shared" si="15"/>
        <v>231</v>
      </c>
      <c r="N237" t="s">
        <v>1301</v>
      </c>
      <c r="O237" s="2">
        <v>48</v>
      </c>
      <c r="P237" s="52" t="s">
        <v>1651</v>
      </c>
    </row>
    <row r="238" spans="1:16" x14ac:dyDescent="0.2">
      <c r="A238" s="52">
        <v>237</v>
      </c>
      <c r="B238" t="s">
        <v>81</v>
      </c>
      <c r="C238" t="s">
        <v>60</v>
      </c>
      <c r="D238" t="s">
        <v>464</v>
      </c>
      <c r="E238" s="9" t="s">
        <v>1309</v>
      </c>
      <c r="F238">
        <v>5</v>
      </c>
      <c r="H238" s="55">
        <f t="shared" si="12"/>
        <v>1856</v>
      </c>
      <c r="I238" s="55" t="str">
        <f t="shared" si="13"/>
        <v/>
      </c>
      <c r="J238" t="s">
        <v>784</v>
      </c>
      <c r="K238" t="s">
        <v>1115</v>
      </c>
      <c r="L238" s="52" t="str">
        <f t="shared" si="14"/>
        <v>Visitor</v>
      </c>
      <c r="M238" s="52">
        <f t="shared" si="15"/>
        <v>231</v>
      </c>
      <c r="N238" t="s">
        <v>1301</v>
      </c>
      <c r="O238" s="2">
        <v>48</v>
      </c>
      <c r="P238" s="52" t="s">
        <v>1651</v>
      </c>
    </row>
    <row r="239" spans="1:16" x14ac:dyDescent="0.2">
      <c r="A239" s="52">
        <v>238</v>
      </c>
      <c r="B239" t="s">
        <v>81</v>
      </c>
      <c r="C239" t="s">
        <v>945</v>
      </c>
      <c r="D239" t="s">
        <v>464</v>
      </c>
      <c r="E239" t="s">
        <v>1309</v>
      </c>
      <c r="G239">
        <v>2</v>
      </c>
      <c r="H239" s="55" t="str">
        <f t="shared" si="12"/>
        <v/>
      </c>
      <c r="I239" s="55">
        <f t="shared" si="13"/>
        <v>1859</v>
      </c>
      <c r="J239" t="s">
        <v>1301</v>
      </c>
      <c r="K239" t="s">
        <v>1251</v>
      </c>
      <c r="L239" s="52" t="str">
        <f t="shared" si="14"/>
        <v>Visitor</v>
      </c>
      <c r="M239" s="52">
        <f t="shared" si="15"/>
        <v>231</v>
      </c>
      <c r="N239" t="s">
        <v>1301</v>
      </c>
      <c r="O239" s="2">
        <v>48</v>
      </c>
      <c r="P239" s="52" t="s">
        <v>1651</v>
      </c>
    </row>
    <row r="240" spans="1:16" x14ac:dyDescent="0.2">
      <c r="A240" s="52">
        <v>239</v>
      </c>
      <c r="B240" t="s">
        <v>785</v>
      </c>
      <c r="C240" t="s">
        <v>71</v>
      </c>
      <c r="D240" t="s">
        <v>9</v>
      </c>
      <c r="E240" t="s">
        <v>5</v>
      </c>
      <c r="F240">
        <v>21</v>
      </c>
      <c r="H240" s="55">
        <f t="shared" si="12"/>
        <v>1840</v>
      </c>
      <c r="I240" s="55" t="str">
        <f t="shared" si="13"/>
        <v/>
      </c>
      <c r="J240" t="s">
        <v>137</v>
      </c>
      <c r="K240" t="s">
        <v>1115</v>
      </c>
      <c r="L240" s="52" t="str">
        <f t="shared" si="14"/>
        <v>Head</v>
      </c>
      <c r="M240" s="52">
        <f t="shared" si="15"/>
        <v>239</v>
      </c>
      <c r="N240" t="s">
        <v>1301</v>
      </c>
      <c r="O240" s="2">
        <v>49</v>
      </c>
      <c r="P240" s="52" t="s">
        <v>1844</v>
      </c>
    </row>
    <row r="241" spans="1:16" x14ac:dyDescent="0.2">
      <c r="A241" s="52">
        <v>240</v>
      </c>
      <c r="B241" t="s">
        <v>53</v>
      </c>
      <c r="C241" t="s">
        <v>338</v>
      </c>
      <c r="D241" t="s">
        <v>397</v>
      </c>
      <c r="E241" t="s">
        <v>5</v>
      </c>
      <c r="G241">
        <v>19</v>
      </c>
      <c r="H241" s="55" t="str">
        <f t="shared" si="12"/>
        <v/>
      </c>
      <c r="I241" s="55">
        <f t="shared" si="13"/>
        <v>1842</v>
      </c>
      <c r="J241" s="9" t="s">
        <v>1301</v>
      </c>
      <c r="K241" t="s">
        <v>1018</v>
      </c>
      <c r="L241" s="52" t="str">
        <f t="shared" si="14"/>
        <v>Wife</v>
      </c>
      <c r="M241" s="52">
        <f t="shared" si="15"/>
        <v>239</v>
      </c>
      <c r="N241" t="s">
        <v>1301</v>
      </c>
      <c r="O241" s="2">
        <v>49</v>
      </c>
      <c r="P241" s="52" t="s">
        <v>1651</v>
      </c>
    </row>
    <row r="242" spans="1:16" x14ac:dyDescent="0.2">
      <c r="A242" s="52">
        <v>241</v>
      </c>
      <c r="B242" t="s">
        <v>53</v>
      </c>
      <c r="C242" t="s">
        <v>430</v>
      </c>
      <c r="D242" t="s">
        <v>400</v>
      </c>
      <c r="E242" t="s">
        <v>1309</v>
      </c>
      <c r="G242">
        <f>2/12</f>
        <v>0.16666666666666666</v>
      </c>
      <c r="H242" s="55" t="str">
        <f t="shared" si="12"/>
        <v/>
      </c>
      <c r="I242" s="55">
        <f t="shared" si="13"/>
        <v>1861</v>
      </c>
      <c r="J242" t="s">
        <v>1301</v>
      </c>
      <c r="K242" t="s">
        <v>1115</v>
      </c>
      <c r="L242" s="52" t="str">
        <f t="shared" si="14"/>
        <v>Daughter</v>
      </c>
      <c r="M242" s="52">
        <f t="shared" si="15"/>
        <v>239</v>
      </c>
      <c r="N242" t="s">
        <v>1301</v>
      </c>
      <c r="O242" s="2">
        <v>49</v>
      </c>
      <c r="P242" s="52" t="s">
        <v>1651</v>
      </c>
    </row>
    <row r="243" spans="1:16" x14ac:dyDescent="0.2">
      <c r="A243" s="52">
        <v>242</v>
      </c>
      <c r="B243" t="s">
        <v>272</v>
      </c>
      <c r="C243" t="s">
        <v>113</v>
      </c>
      <c r="D243" t="s">
        <v>9</v>
      </c>
      <c r="E243" t="s">
        <v>5</v>
      </c>
      <c r="F243">
        <v>41</v>
      </c>
      <c r="H243" s="55">
        <f t="shared" si="12"/>
        <v>1820</v>
      </c>
      <c r="I243" s="55" t="str">
        <f t="shared" si="13"/>
        <v/>
      </c>
      <c r="J243" t="s">
        <v>138</v>
      </c>
      <c r="K243" t="s">
        <v>458</v>
      </c>
      <c r="L243" s="52" t="str">
        <f t="shared" si="14"/>
        <v>Head</v>
      </c>
      <c r="M243" s="52">
        <f t="shared" si="15"/>
        <v>242</v>
      </c>
      <c r="N243" t="s">
        <v>1301</v>
      </c>
      <c r="O243" s="2">
        <v>50</v>
      </c>
      <c r="P243" s="52" t="s">
        <v>1651</v>
      </c>
    </row>
    <row r="244" spans="1:16" x14ac:dyDescent="0.2">
      <c r="A244" s="52">
        <v>243</v>
      </c>
      <c r="B244" t="s">
        <v>272</v>
      </c>
      <c r="C244" t="s">
        <v>123</v>
      </c>
      <c r="D244" t="s">
        <v>397</v>
      </c>
      <c r="E244" t="s">
        <v>5</v>
      </c>
      <c r="G244">
        <v>40</v>
      </c>
      <c r="H244" s="55" t="str">
        <f t="shared" si="12"/>
        <v/>
      </c>
      <c r="I244" s="55">
        <f t="shared" si="13"/>
        <v>1821</v>
      </c>
      <c r="J244" s="9" t="s">
        <v>1301</v>
      </c>
      <c r="K244" t="s">
        <v>950</v>
      </c>
      <c r="L244" s="52" t="str">
        <f t="shared" si="14"/>
        <v>Wife</v>
      </c>
      <c r="M244" s="52">
        <f t="shared" si="15"/>
        <v>242</v>
      </c>
      <c r="N244" t="s">
        <v>1301</v>
      </c>
      <c r="O244" s="2">
        <v>50</v>
      </c>
      <c r="P244" s="52" t="s">
        <v>1651</v>
      </c>
    </row>
    <row r="245" spans="1:16" x14ac:dyDescent="0.2">
      <c r="A245" s="52">
        <v>244</v>
      </c>
      <c r="B245" t="s">
        <v>272</v>
      </c>
      <c r="C245" t="s">
        <v>50</v>
      </c>
      <c r="D245" t="s">
        <v>409</v>
      </c>
      <c r="E245" t="s">
        <v>761</v>
      </c>
      <c r="F245">
        <v>17</v>
      </c>
      <c r="H245" s="55">
        <f t="shared" si="12"/>
        <v>1844</v>
      </c>
      <c r="I245" s="55" t="str">
        <f t="shared" si="13"/>
        <v/>
      </c>
      <c r="J245" t="s">
        <v>178</v>
      </c>
      <c r="K245" t="s">
        <v>1018</v>
      </c>
      <c r="L245" s="52" t="str">
        <f t="shared" si="14"/>
        <v>Son</v>
      </c>
      <c r="M245" s="52">
        <f t="shared" si="15"/>
        <v>242</v>
      </c>
      <c r="N245" t="s">
        <v>1301</v>
      </c>
      <c r="O245" s="2">
        <v>50</v>
      </c>
      <c r="P245" s="52" t="s">
        <v>1651</v>
      </c>
    </row>
    <row r="246" spans="1:16" x14ac:dyDescent="0.2">
      <c r="A246" s="52">
        <v>245</v>
      </c>
      <c r="B246" t="s">
        <v>272</v>
      </c>
      <c r="C246" t="s">
        <v>948</v>
      </c>
      <c r="D246" t="s">
        <v>409</v>
      </c>
      <c r="E246" t="s">
        <v>1309</v>
      </c>
      <c r="F246">
        <v>11</v>
      </c>
      <c r="H246" s="55">
        <f t="shared" si="12"/>
        <v>1850</v>
      </c>
      <c r="I246" s="55" t="str">
        <f t="shared" si="13"/>
        <v/>
      </c>
      <c r="J246" t="s">
        <v>784</v>
      </c>
      <c r="K246" t="s">
        <v>932</v>
      </c>
      <c r="L246" s="52" t="str">
        <f t="shared" si="14"/>
        <v>Son</v>
      </c>
      <c r="M246" s="52">
        <f t="shared" si="15"/>
        <v>242</v>
      </c>
      <c r="N246" t="s">
        <v>1301</v>
      </c>
      <c r="O246" s="2">
        <v>50</v>
      </c>
      <c r="P246" s="52" t="s">
        <v>1651</v>
      </c>
    </row>
    <row r="247" spans="1:16" x14ac:dyDescent="0.2">
      <c r="A247" s="52">
        <v>246</v>
      </c>
      <c r="B247" t="s">
        <v>272</v>
      </c>
      <c r="C247" t="s">
        <v>607</v>
      </c>
      <c r="D247" t="s">
        <v>400</v>
      </c>
      <c r="E247" t="s">
        <v>1309</v>
      </c>
      <c r="G247">
        <v>8</v>
      </c>
      <c r="H247" s="55" t="str">
        <f t="shared" si="12"/>
        <v/>
      </c>
      <c r="I247" s="55">
        <f t="shared" si="13"/>
        <v>1853</v>
      </c>
      <c r="J247" t="s">
        <v>784</v>
      </c>
      <c r="K247" t="s">
        <v>1115</v>
      </c>
      <c r="L247" s="52" t="str">
        <f t="shared" si="14"/>
        <v>Daughter</v>
      </c>
      <c r="M247" s="52">
        <f t="shared" si="15"/>
        <v>242</v>
      </c>
      <c r="N247" t="s">
        <v>1301</v>
      </c>
      <c r="O247" s="2">
        <v>50</v>
      </c>
      <c r="P247" s="52" t="s">
        <v>1651</v>
      </c>
    </row>
    <row r="248" spans="1:16" x14ac:dyDescent="0.2">
      <c r="A248" s="52">
        <v>247</v>
      </c>
      <c r="B248" t="s">
        <v>168</v>
      </c>
      <c r="C248" t="s">
        <v>60</v>
      </c>
      <c r="D248" t="s">
        <v>9</v>
      </c>
      <c r="E248" t="s">
        <v>5</v>
      </c>
      <c r="F248">
        <v>25</v>
      </c>
      <c r="H248" s="55">
        <f t="shared" si="12"/>
        <v>1836</v>
      </c>
      <c r="I248" s="55" t="str">
        <f t="shared" si="13"/>
        <v/>
      </c>
      <c r="J248" t="s">
        <v>37</v>
      </c>
      <c r="K248" t="s">
        <v>932</v>
      </c>
      <c r="L248" s="52" t="str">
        <f t="shared" si="14"/>
        <v>Head</v>
      </c>
      <c r="M248" s="52">
        <f t="shared" si="15"/>
        <v>247</v>
      </c>
      <c r="N248" t="s">
        <v>1301</v>
      </c>
      <c r="O248" s="2">
        <v>51</v>
      </c>
      <c r="P248" s="52" t="s">
        <v>1651</v>
      </c>
    </row>
    <row r="249" spans="1:16" x14ac:dyDescent="0.2">
      <c r="A249" s="52">
        <v>248</v>
      </c>
      <c r="B249" t="s">
        <v>168</v>
      </c>
      <c r="C249" t="s">
        <v>425</v>
      </c>
      <c r="D249" t="s">
        <v>397</v>
      </c>
      <c r="E249" t="s">
        <v>5</v>
      </c>
      <c r="G249">
        <v>26</v>
      </c>
      <c r="H249" s="55" t="str">
        <f t="shared" si="12"/>
        <v/>
      </c>
      <c r="I249" s="55">
        <f t="shared" si="13"/>
        <v>1835</v>
      </c>
      <c r="J249" s="9" t="s">
        <v>1301</v>
      </c>
      <c r="K249" t="s">
        <v>843</v>
      </c>
      <c r="L249" s="52" t="str">
        <f t="shared" si="14"/>
        <v>Wife</v>
      </c>
      <c r="M249" s="52">
        <f t="shared" si="15"/>
        <v>247</v>
      </c>
      <c r="N249" t="s">
        <v>1301</v>
      </c>
      <c r="O249" s="2">
        <v>51</v>
      </c>
      <c r="P249" s="52" t="s">
        <v>1651</v>
      </c>
    </row>
    <row r="250" spans="1:16" x14ac:dyDescent="0.2">
      <c r="A250" s="52">
        <v>249</v>
      </c>
      <c r="B250" t="s">
        <v>168</v>
      </c>
      <c r="C250" t="s">
        <v>44</v>
      </c>
      <c r="D250" t="s">
        <v>409</v>
      </c>
      <c r="E250" t="s">
        <v>1309</v>
      </c>
      <c r="F250">
        <f>9/12</f>
        <v>0.75</v>
      </c>
      <c r="H250" s="55">
        <f t="shared" si="12"/>
        <v>1860</v>
      </c>
      <c r="I250" s="55" t="str">
        <f t="shared" si="13"/>
        <v/>
      </c>
      <c r="J250" s="9" t="s">
        <v>1301</v>
      </c>
      <c r="K250" t="s">
        <v>1115</v>
      </c>
      <c r="L250" s="52" t="str">
        <f t="shared" si="14"/>
        <v>Son</v>
      </c>
      <c r="M250" s="52">
        <f t="shared" si="15"/>
        <v>247</v>
      </c>
      <c r="N250" t="s">
        <v>1301</v>
      </c>
      <c r="O250" s="2">
        <v>51</v>
      </c>
      <c r="P250" s="52" t="s">
        <v>1845</v>
      </c>
    </row>
    <row r="251" spans="1:16" x14ac:dyDescent="0.2">
      <c r="A251" s="52">
        <v>250</v>
      </c>
      <c r="B251" t="s">
        <v>168</v>
      </c>
      <c r="C251" t="s">
        <v>335</v>
      </c>
      <c r="D251" t="s">
        <v>400</v>
      </c>
      <c r="E251" t="s">
        <v>1309</v>
      </c>
      <c r="G251">
        <v>3</v>
      </c>
      <c r="H251" s="55" t="str">
        <f t="shared" si="12"/>
        <v/>
      </c>
      <c r="I251" s="55">
        <f t="shared" si="13"/>
        <v>1858</v>
      </c>
      <c r="J251" s="9" t="s">
        <v>1301</v>
      </c>
      <c r="K251" t="s">
        <v>1115</v>
      </c>
      <c r="L251" s="52" t="str">
        <f t="shared" si="14"/>
        <v>Daughter</v>
      </c>
      <c r="M251" s="52">
        <f t="shared" si="15"/>
        <v>247</v>
      </c>
      <c r="N251" t="s">
        <v>1301</v>
      </c>
      <c r="O251" s="2">
        <v>51</v>
      </c>
      <c r="P251" s="52" t="s">
        <v>1651</v>
      </c>
    </row>
    <row r="252" spans="1:16" x14ac:dyDescent="0.2">
      <c r="A252" s="52">
        <v>251</v>
      </c>
      <c r="B252" t="s">
        <v>79</v>
      </c>
      <c r="C252" t="s">
        <v>44</v>
      </c>
      <c r="D252" t="s">
        <v>9</v>
      </c>
      <c r="E252" t="s">
        <v>5</v>
      </c>
      <c r="F252">
        <v>37</v>
      </c>
      <c r="H252" s="55">
        <f t="shared" si="12"/>
        <v>1824</v>
      </c>
      <c r="I252" s="55" t="str">
        <f t="shared" si="13"/>
        <v/>
      </c>
      <c r="J252" t="s">
        <v>12</v>
      </c>
      <c r="K252" t="s">
        <v>1115</v>
      </c>
      <c r="L252" s="52" t="str">
        <f t="shared" si="14"/>
        <v>Head</v>
      </c>
      <c r="M252" s="52">
        <f t="shared" si="15"/>
        <v>251</v>
      </c>
      <c r="N252" t="s">
        <v>1301</v>
      </c>
      <c r="O252" s="2">
        <v>52</v>
      </c>
      <c r="P252" s="52" t="s">
        <v>1651</v>
      </c>
    </row>
    <row r="253" spans="1:16" x14ac:dyDescent="0.2">
      <c r="A253" s="52">
        <v>252</v>
      </c>
      <c r="B253" t="s">
        <v>79</v>
      </c>
      <c r="C253" t="s">
        <v>949</v>
      </c>
      <c r="D253" t="s">
        <v>397</v>
      </c>
      <c r="E253" t="s">
        <v>5</v>
      </c>
      <c r="G253">
        <v>40</v>
      </c>
      <c r="H253" s="55" t="str">
        <f t="shared" si="12"/>
        <v/>
      </c>
      <c r="I253" s="55">
        <f t="shared" si="13"/>
        <v>1821</v>
      </c>
      <c r="J253" t="s">
        <v>837</v>
      </c>
      <c r="K253" t="s">
        <v>603</v>
      </c>
      <c r="L253" s="52" t="str">
        <f t="shared" si="14"/>
        <v>Wife</v>
      </c>
      <c r="M253" s="52">
        <f t="shared" si="15"/>
        <v>251</v>
      </c>
      <c r="N253" t="s">
        <v>1301</v>
      </c>
      <c r="O253" s="2">
        <v>52</v>
      </c>
      <c r="P253" s="52" t="s">
        <v>1651</v>
      </c>
    </row>
    <row r="254" spans="1:16" x14ac:dyDescent="0.2">
      <c r="A254" s="52">
        <v>253</v>
      </c>
      <c r="B254" t="s">
        <v>68</v>
      </c>
      <c r="C254" t="s">
        <v>391</v>
      </c>
      <c r="D254" t="s">
        <v>573</v>
      </c>
      <c r="E254" t="s">
        <v>1309</v>
      </c>
      <c r="G254">
        <v>8</v>
      </c>
      <c r="H254" s="55" t="str">
        <f t="shared" si="12"/>
        <v/>
      </c>
      <c r="I254" s="55">
        <f t="shared" si="13"/>
        <v>1853</v>
      </c>
      <c r="J254" s="9" t="s">
        <v>1301</v>
      </c>
      <c r="K254" t="s">
        <v>1115</v>
      </c>
      <c r="L254" s="52" t="str">
        <f t="shared" si="14"/>
        <v>Daughter-in-law</v>
      </c>
      <c r="M254" s="52">
        <f t="shared" si="15"/>
        <v>251</v>
      </c>
      <c r="N254" t="s">
        <v>1301</v>
      </c>
      <c r="O254" s="2">
        <v>52</v>
      </c>
      <c r="P254" s="52" t="s">
        <v>1651</v>
      </c>
    </row>
    <row r="255" spans="1:16" x14ac:dyDescent="0.2">
      <c r="A255" s="52">
        <v>254</v>
      </c>
      <c r="B255" t="s">
        <v>68</v>
      </c>
      <c r="C255" t="s">
        <v>57</v>
      </c>
      <c r="D255" t="s">
        <v>573</v>
      </c>
      <c r="E255" t="s">
        <v>1309</v>
      </c>
      <c r="G255">
        <v>3</v>
      </c>
      <c r="H255" s="55" t="str">
        <f t="shared" si="12"/>
        <v/>
      </c>
      <c r="I255" s="55">
        <f t="shared" si="13"/>
        <v>1858</v>
      </c>
      <c r="J255" s="9" t="s">
        <v>1301</v>
      </c>
      <c r="K255" t="s">
        <v>1115</v>
      </c>
      <c r="L255" s="52" t="str">
        <f t="shared" si="14"/>
        <v>Daughter-in-law</v>
      </c>
      <c r="M255" s="52">
        <f t="shared" si="15"/>
        <v>251</v>
      </c>
      <c r="N255" t="s">
        <v>1301</v>
      </c>
      <c r="O255" s="2">
        <v>52</v>
      </c>
      <c r="P255" s="52" t="s">
        <v>1651</v>
      </c>
    </row>
    <row r="256" spans="1:16" x14ac:dyDescent="0.2">
      <c r="A256" s="52">
        <v>255</v>
      </c>
      <c r="B256" t="s">
        <v>56</v>
      </c>
      <c r="C256" t="s">
        <v>71</v>
      </c>
      <c r="D256" t="s">
        <v>9</v>
      </c>
      <c r="E256" t="s">
        <v>5</v>
      </c>
      <c r="F256">
        <v>61</v>
      </c>
      <c r="H256" s="55">
        <f t="shared" si="12"/>
        <v>1800</v>
      </c>
      <c r="I256" s="55" t="str">
        <f t="shared" si="13"/>
        <v/>
      </c>
      <c r="J256" t="s">
        <v>12</v>
      </c>
      <c r="K256" t="s">
        <v>551</v>
      </c>
      <c r="L256" s="52" t="str">
        <f t="shared" si="14"/>
        <v>Head</v>
      </c>
      <c r="M256" s="52">
        <f t="shared" si="15"/>
        <v>255</v>
      </c>
      <c r="N256" t="s">
        <v>1301</v>
      </c>
      <c r="O256" s="2">
        <v>53</v>
      </c>
      <c r="P256" s="52" t="s">
        <v>1651</v>
      </c>
    </row>
    <row r="257" spans="1:16" x14ac:dyDescent="0.2">
      <c r="A257" s="52">
        <v>256</v>
      </c>
      <c r="B257" t="s">
        <v>56</v>
      </c>
      <c r="C257" t="s">
        <v>660</v>
      </c>
      <c r="D257" t="s">
        <v>397</v>
      </c>
      <c r="E257" t="s">
        <v>5</v>
      </c>
      <c r="G257">
        <v>57</v>
      </c>
      <c r="H257" s="55" t="str">
        <f t="shared" si="12"/>
        <v/>
      </c>
      <c r="I257" s="55">
        <f t="shared" si="13"/>
        <v>1804</v>
      </c>
      <c r="J257" t="s">
        <v>952</v>
      </c>
      <c r="K257" s="9" t="s">
        <v>1847</v>
      </c>
      <c r="L257" s="52" t="str">
        <f t="shared" si="14"/>
        <v>Wife</v>
      </c>
      <c r="M257" s="52">
        <f t="shared" si="15"/>
        <v>255</v>
      </c>
      <c r="N257" t="s">
        <v>1301</v>
      </c>
      <c r="O257" s="2">
        <v>53</v>
      </c>
      <c r="P257" s="52" t="s">
        <v>1651</v>
      </c>
    </row>
    <row r="258" spans="1:16" x14ac:dyDescent="0.2">
      <c r="A258" s="52">
        <v>257</v>
      </c>
      <c r="B258" t="s">
        <v>118</v>
      </c>
      <c r="C258" t="s">
        <v>50</v>
      </c>
      <c r="D258" t="s">
        <v>9</v>
      </c>
      <c r="E258" t="s">
        <v>5</v>
      </c>
      <c r="F258">
        <v>86</v>
      </c>
      <c r="H258" s="55">
        <f t="shared" si="12"/>
        <v>1775</v>
      </c>
      <c r="I258" s="55" t="str">
        <f t="shared" si="13"/>
        <v/>
      </c>
      <c r="J258" s="9" t="s">
        <v>139</v>
      </c>
      <c r="K258" t="s">
        <v>733</v>
      </c>
      <c r="L258" s="52" t="str">
        <f t="shared" si="14"/>
        <v>Head</v>
      </c>
      <c r="M258" s="52">
        <f t="shared" si="15"/>
        <v>257</v>
      </c>
      <c r="N258" t="s">
        <v>1301</v>
      </c>
      <c r="O258" s="2">
        <v>54</v>
      </c>
      <c r="P258" s="52" t="s">
        <v>1846</v>
      </c>
    </row>
    <row r="259" spans="1:16" x14ac:dyDescent="0.2">
      <c r="A259" s="52">
        <v>258</v>
      </c>
      <c r="B259" t="s">
        <v>118</v>
      </c>
      <c r="C259" t="s">
        <v>57</v>
      </c>
      <c r="D259" t="s">
        <v>397</v>
      </c>
      <c r="E259" t="s">
        <v>5</v>
      </c>
      <c r="G259">
        <v>84</v>
      </c>
      <c r="H259" s="55" t="str">
        <f t="shared" ref="H259:H322" si="16">IF(ISBLANK(F259),"",INT(1861.25-F259))</f>
        <v/>
      </c>
      <c r="I259" s="55">
        <f t="shared" ref="I259:I322" si="17">IF(ISBLANK(G259),"",IF(ISBLANK(F259),INT(1861.25-G259),"Error"))</f>
        <v>1777</v>
      </c>
      <c r="J259" t="s">
        <v>806</v>
      </c>
      <c r="K259" t="s">
        <v>733</v>
      </c>
      <c r="L259" s="52" t="str">
        <f t="shared" si="14"/>
        <v>Wife</v>
      </c>
      <c r="M259" s="52">
        <f t="shared" si="15"/>
        <v>257</v>
      </c>
      <c r="N259" t="s">
        <v>1301</v>
      </c>
      <c r="O259" s="2">
        <v>54</v>
      </c>
      <c r="P259" s="52" t="s">
        <v>1651</v>
      </c>
    </row>
    <row r="260" spans="1:16" x14ac:dyDescent="0.2">
      <c r="A260" s="52">
        <v>259</v>
      </c>
      <c r="B260" t="s">
        <v>118</v>
      </c>
      <c r="C260" t="s">
        <v>71</v>
      </c>
      <c r="D260" t="s">
        <v>409</v>
      </c>
      <c r="E260" t="s">
        <v>5</v>
      </c>
      <c r="F260">
        <v>56</v>
      </c>
      <c r="H260" s="55">
        <f t="shared" si="16"/>
        <v>1805</v>
      </c>
      <c r="I260" s="55" t="str">
        <f t="shared" si="17"/>
        <v/>
      </c>
      <c r="J260" t="s">
        <v>90</v>
      </c>
      <c r="K260" t="s">
        <v>733</v>
      </c>
      <c r="L260" s="52" t="str">
        <f t="shared" ref="L260:L323" si="18">IF(ISBLANK(D260),"",D260)</f>
        <v>Son</v>
      </c>
      <c r="M260" s="52">
        <f t="shared" ref="M260:M323" si="19">IF(L260="Head",A260,M259)</f>
        <v>257</v>
      </c>
      <c r="N260" t="s">
        <v>1301</v>
      </c>
      <c r="O260" s="2">
        <v>54</v>
      </c>
      <c r="P260" s="52" t="s">
        <v>1651</v>
      </c>
    </row>
    <row r="261" spans="1:16" x14ac:dyDescent="0.2">
      <c r="A261" s="52">
        <v>260</v>
      </c>
      <c r="B261" t="s">
        <v>118</v>
      </c>
      <c r="C261" t="s">
        <v>111</v>
      </c>
      <c r="D261" t="s">
        <v>573</v>
      </c>
      <c r="E261" t="s">
        <v>5</v>
      </c>
      <c r="G261">
        <v>45</v>
      </c>
      <c r="H261" s="55" t="str">
        <f t="shared" si="16"/>
        <v/>
      </c>
      <c r="I261" s="55">
        <f t="shared" si="17"/>
        <v>1816</v>
      </c>
      <c r="J261" t="s">
        <v>703</v>
      </c>
      <c r="K261" t="s">
        <v>733</v>
      </c>
      <c r="L261" s="52" t="str">
        <f t="shared" si="18"/>
        <v>Daughter-in-law</v>
      </c>
      <c r="M261" s="52">
        <f t="shared" si="19"/>
        <v>257</v>
      </c>
      <c r="N261" t="s">
        <v>1301</v>
      </c>
      <c r="O261" s="2">
        <v>54</v>
      </c>
      <c r="P261" s="52" t="s">
        <v>1651</v>
      </c>
    </row>
    <row r="262" spans="1:16" x14ac:dyDescent="0.2">
      <c r="A262" s="52">
        <v>261</v>
      </c>
      <c r="B262" t="s">
        <v>214</v>
      </c>
      <c r="C262" t="s">
        <v>257</v>
      </c>
      <c r="D262" t="s">
        <v>516</v>
      </c>
      <c r="E262" t="s">
        <v>761</v>
      </c>
      <c r="F262">
        <v>29</v>
      </c>
      <c r="H262" s="55">
        <f t="shared" si="16"/>
        <v>1832</v>
      </c>
      <c r="I262" s="55" t="str">
        <f t="shared" si="17"/>
        <v/>
      </c>
      <c r="J262" t="s">
        <v>90</v>
      </c>
      <c r="K262" t="s">
        <v>733</v>
      </c>
      <c r="L262" s="52" t="str">
        <f t="shared" si="18"/>
        <v>Grandson</v>
      </c>
      <c r="M262" s="52">
        <f t="shared" si="19"/>
        <v>257</v>
      </c>
      <c r="N262" t="s">
        <v>1301</v>
      </c>
      <c r="O262" s="2">
        <v>54</v>
      </c>
      <c r="P262" s="52" t="s">
        <v>1651</v>
      </c>
    </row>
    <row r="263" spans="1:16" x14ac:dyDescent="0.2">
      <c r="A263" s="52">
        <v>262</v>
      </c>
      <c r="B263" t="s">
        <v>118</v>
      </c>
      <c r="C263" t="s">
        <v>50</v>
      </c>
      <c r="D263" t="s">
        <v>516</v>
      </c>
      <c r="E263" t="s">
        <v>5</v>
      </c>
      <c r="F263">
        <v>21</v>
      </c>
      <c r="H263" s="55">
        <f t="shared" si="16"/>
        <v>1840</v>
      </c>
      <c r="I263" s="55" t="str">
        <f t="shared" si="17"/>
        <v/>
      </c>
      <c r="J263" t="s">
        <v>90</v>
      </c>
      <c r="K263" t="s">
        <v>733</v>
      </c>
      <c r="L263" s="52" t="str">
        <f t="shared" si="18"/>
        <v>Grandson</v>
      </c>
      <c r="M263" s="52">
        <f t="shared" si="19"/>
        <v>257</v>
      </c>
      <c r="N263" t="s">
        <v>1301</v>
      </c>
      <c r="O263" s="2">
        <v>54</v>
      </c>
      <c r="P263" s="52" t="s">
        <v>1651</v>
      </c>
    </row>
    <row r="264" spans="1:16" x14ac:dyDescent="0.2">
      <c r="A264" s="52">
        <v>263</v>
      </c>
      <c r="B264" t="s">
        <v>118</v>
      </c>
      <c r="C264" t="s">
        <v>399</v>
      </c>
      <c r="D264" t="s">
        <v>404</v>
      </c>
      <c r="E264" t="s">
        <v>5</v>
      </c>
      <c r="G264">
        <v>19</v>
      </c>
      <c r="H264" s="55" t="str">
        <f t="shared" si="16"/>
        <v/>
      </c>
      <c r="I264" s="55">
        <f t="shared" si="17"/>
        <v>1842</v>
      </c>
      <c r="J264" s="9" t="s">
        <v>1301</v>
      </c>
      <c r="K264" t="s">
        <v>1115</v>
      </c>
      <c r="L264" s="52" t="str">
        <f t="shared" si="18"/>
        <v>Granddaughter</v>
      </c>
      <c r="M264" s="52">
        <f t="shared" si="19"/>
        <v>257</v>
      </c>
      <c r="N264" t="s">
        <v>1301</v>
      </c>
      <c r="O264" s="2">
        <v>54</v>
      </c>
      <c r="P264" s="52" t="s">
        <v>1841</v>
      </c>
    </row>
    <row r="265" spans="1:16" x14ac:dyDescent="0.2">
      <c r="A265" s="52">
        <v>264</v>
      </c>
      <c r="B265" t="s">
        <v>118</v>
      </c>
      <c r="C265" t="s">
        <v>46</v>
      </c>
      <c r="D265" t="s">
        <v>404</v>
      </c>
      <c r="E265" t="s">
        <v>761</v>
      </c>
      <c r="G265">
        <v>19</v>
      </c>
      <c r="H265" s="55" t="str">
        <f t="shared" si="16"/>
        <v/>
      </c>
      <c r="I265" s="55">
        <f t="shared" si="17"/>
        <v>1842</v>
      </c>
      <c r="J265" t="s">
        <v>313</v>
      </c>
      <c r="K265" t="s">
        <v>733</v>
      </c>
      <c r="L265" s="52" t="str">
        <f t="shared" si="18"/>
        <v>Granddaughter</v>
      </c>
      <c r="M265" s="52">
        <f t="shared" si="19"/>
        <v>257</v>
      </c>
      <c r="N265" t="s">
        <v>1301</v>
      </c>
      <c r="O265" s="2">
        <v>54</v>
      </c>
      <c r="P265" s="52" t="s">
        <v>1651</v>
      </c>
    </row>
    <row r="266" spans="1:16" x14ac:dyDescent="0.2">
      <c r="A266" s="52">
        <v>265</v>
      </c>
      <c r="B266" t="s">
        <v>118</v>
      </c>
      <c r="C266" t="s">
        <v>148</v>
      </c>
      <c r="D266" t="s">
        <v>516</v>
      </c>
      <c r="E266" t="s">
        <v>761</v>
      </c>
      <c r="F266">
        <v>15</v>
      </c>
      <c r="H266" s="55">
        <f t="shared" si="16"/>
        <v>1846</v>
      </c>
      <c r="I266" s="55" t="str">
        <f t="shared" si="17"/>
        <v/>
      </c>
      <c r="J266" t="s">
        <v>1879</v>
      </c>
      <c r="K266" t="s">
        <v>1115</v>
      </c>
      <c r="L266" s="52" t="str">
        <f t="shared" si="18"/>
        <v>Grandson</v>
      </c>
      <c r="M266" s="52">
        <f t="shared" si="19"/>
        <v>257</v>
      </c>
      <c r="N266" t="s">
        <v>1301</v>
      </c>
      <c r="O266" s="2">
        <v>54</v>
      </c>
      <c r="P266" s="52" t="s">
        <v>1651</v>
      </c>
    </row>
    <row r="267" spans="1:16" x14ac:dyDescent="0.2">
      <c r="A267" s="52">
        <v>266</v>
      </c>
      <c r="B267" t="s">
        <v>118</v>
      </c>
      <c r="C267" t="s">
        <v>44</v>
      </c>
      <c r="D267" t="s">
        <v>516</v>
      </c>
      <c r="E267" t="s">
        <v>761</v>
      </c>
      <c r="F267">
        <v>9</v>
      </c>
      <c r="H267" s="55">
        <f t="shared" si="16"/>
        <v>1852</v>
      </c>
      <c r="I267" s="55" t="str">
        <f t="shared" si="17"/>
        <v/>
      </c>
      <c r="J267" t="s">
        <v>784</v>
      </c>
      <c r="K267" t="s">
        <v>1115</v>
      </c>
      <c r="L267" s="52" t="str">
        <f t="shared" si="18"/>
        <v>Grandson</v>
      </c>
      <c r="M267" s="52">
        <f t="shared" si="19"/>
        <v>257</v>
      </c>
      <c r="N267" t="s">
        <v>1301</v>
      </c>
      <c r="O267" s="2">
        <v>54</v>
      </c>
      <c r="P267" s="52" t="s">
        <v>1651</v>
      </c>
    </row>
    <row r="268" spans="1:16" x14ac:dyDescent="0.2">
      <c r="A268" s="52">
        <v>267</v>
      </c>
      <c r="B268" t="s">
        <v>118</v>
      </c>
      <c r="C268" t="s">
        <v>60</v>
      </c>
      <c r="D268" t="s">
        <v>516</v>
      </c>
      <c r="E268" t="s">
        <v>1309</v>
      </c>
      <c r="F268">
        <v>7</v>
      </c>
      <c r="H268" s="55">
        <f t="shared" si="16"/>
        <v>1854</v>
      </c>
      <c r="I268" s="55" t="str">
        <f t="shared" si="17"/>
        <v/>
      </c>
      <c r="J268" t="s">
        <v>1301</v>
      </c>
      <c r="K268" t="s">
        <v>1115</v>
      </c>
      <c r="L268" s="52" t="str">
        <f t="shared" si="18"/>
        <v>Grandson</v>
      </c>
      <c r="M268" s="52">
        <f t="shared" si="19"/>
        <v>257</v>
      </c>
      <c r="N268" t="s">
        <v>1301</v>
      </c>
      <c r="O268" s="2">
        <v>54</v>
      </c>
      <c r="P268" s="52" t="s">
        <v>1651</v>
      </c>
    </row>
    <row r="269" spans="1:16" x14ac:dyDescent="0.2">
      <c r="A269" s="52">
        <v>268</v>
      </c>
      <c r="B269" t="s">
        <v>118</v>
      </c>
      <c r="C269" t="s">
        <v>430</v>
      </c>
      <c r="D269" t="s">
        <v>404</v>
      </c>
      <c r="E269" t="s">
        <v>1309</v>
      </c>
      <c r="G269">
        <v>4</v>
      </c>
      <c r="H269" s="55" t="str">
        <f t="shared" si="16"/>
        <v/>
      </c>
      <c r="I269" s="55">
        <f t="shared" si="17"/>
        <v>1857</v>
      </c>
      <c r="J269" t="s">
        <v>1301</v>
      </c>
      <c r="K269" t="s">
        <v>1115</v>
      </c>
      <c r="L269" s="52" t="str">
        <f t="shared" si="18"/>
        <v>Granddaughter</v>
      </c>
      <c r="M269" s="52">
        <f t="shared" si="19"/>
        <v>257</v>
      </c>
      <c r="N269" t="s">
        <v>1301</v>
      </c>
      <c r="O269" s="2">
        <v>54</v>
      </c>
      <c r="P269" s="52" t="s">
        <v>1651</v>
      </c>
    </row>
    <row r="270" spans="1:16" x14ac:dyDescent="0.2">
      <c r="A270" s="52">
        <v>269</v>
      </c>
      <c r="B270" t="s">
        <v>118</v>
      </c>
      <c r="C270" t="s">
        <v>951</v>
      </c>
      <c r="D270" t="s">
        <v>404</v>
      </c>
      <c r="E270" t="s">
        <v>1309</v>
      </c>
      <c r="G270">
        <f>3/12</f>
        <v>0.25</v>
      </c>
      <c r="H270" s="55" t="str">
        <f t="shared" si="16"/>
        <v/>
      </c>
      <c r="I270" s="55">
        <f t="shared" si="17"/>
        <v>1861</v>
      </c>
      <c r="J270" t="s">
        <v>1301</v>
      </c>
      <c r="K270" t="s">
        <v>1115</v>
      </c>
      <c r="L270" s="52" t="str">
        <f t="shared" si="18"/>
        <v>Granddaughter</v>
      </c>
      <c r="M270" s="52">
        <f t="shared" si="19"/>
        <v>257</v>
      </c>
      <c r="N270" t="s">
        <v>1301</v>
      </c>
      <c r="O270" s="2">
        <v>54</v>
      </c>
      <c r="P270" s="52" t="s">
        <v>1651</v>
      </c>
    </row>
    <row r="271" spans="1:16" x14ac:dyDescent="0.2">
      <c r="A271" s="52">
        <v>270</v>
      </c>
      <c r="B271" t="s">
        <v>72</v>
      </c>
      <c r="C271" t="s">
        <v>169</v>
      </c>
      <c r="D271" t="s">
        <v>9</v>
      </c>
      <c r="E271" t="s">
        <v>427</v>
      </c>
      <c r="G271">
        <v>61</v>
      </c>
      <c r="H271" s="55" t="str">
        <f t="shared" si="16"/>
        <v/>
      </c>
      <c r="I271" s="55">
        <f t="shared" si="17"/>
        <v>1800</v>
      </c>
      <c r="J271" s="9" t="s">
        <v>1830</v>
      </c>
      <c r="K271" t="s">
        <v>1115</v>
      </c>
      <c r="L271" s="52" t="str">
        <f t="shared" si="18"/>
        <v>Head</v>
      </c>
      <c r="M271" s="52">
        <f t="shared" si="19"/>
        <v>270</v>
      </c>
      <c r="N271" t="s">
        <v>1301</v>
      </c>
      <c r="O271" s="2">
        <v>55</v>
      </c>
      <c r="P271" s="52" t="s">
        <v>1651</v>
      </c>
    </row>
    <row r="272" spans="1:16" x14ac:dyDescent="0.2">
      <c r="A272" s="52">
        <v>271</v>
      </c>
      <c r="B272" t="s">
        <v>72</v>
      </c>
      <c r="C272" t="s">
        <v>953</v>
      </c>
      <c r="D272" t="s">
        <v>400</v>
      </c>
      <c r="E272" t="s">
        <v>761</v>
      </c>
      <c r="G272">
        <v>26</v>
      </c>
      <c r="H272" s="55" t="str">
        <f t="shared" si="16"/>
        <v/>
      </c>
      <c r="I272" s="55">
        <f t="shared" si="17"/>
        <v>1835</v>
      </c>
      <c r="J272" s="9" t="s">
        <v>1830</v>
      </c>
      <c r="K272" t="s">
        <v>1115</v>
      </c>
      <c r="L272" s="52" t="str">
        <f t="shared" si="18"/>
        <v>Daughter</v>
      </c>
      <c r="M272" s="52">
        <f t="shared" si="19"/>
        <v>270</v>
      </c>
      <c r="N272" t="s">
        <v>1301</v>
      </c>
      <c r="O272" s="2">
        <v>55</v>
      </c>
      <c r="P272" s="52" t="s">
        <v>1651</v>
      </c>
    </row>
    <row r="273" spans="1:16" x14ac:dyDescent="0.2">
      <c r="A273" s="52">
        <v>272</v>
      </c>
      <c r="B273" t="s">
        <v>72</v>
      </c>
      <c r="C273" t="s">
        <v>71</v>
      </c>
      <c r="D273" t="s">
        <v>516</v>
      </c>
      <c r="E273" t="s">
        <v>1309</v>
      </c>
      <c r="F273">
        <v>1</v>
      </c>
      <c r="H273" s="55">
        <f t="shared" si="16"/>
        <v>1860</v>
      </c>
      <c r="I273" s="55" t="str">
        <f t="shared" si="17"/>
        <v/>
      </c>
      <c r="J273" s="9" t="s">
        <v>1301</v>
      </c>
      <c r="K273" t="s">
        <v>955</v>
      </c>
      <c r="L273" s="52" t="str">
        <f t="shared" si="18"/>
        <v>Grandson</v>
      </c>
      <c r="M273" s="52">
        <f t="shared" si="19"/>
        <v>270</v>
      </c>
      <c r="N273" t="s">
        <v>1301</v>
      </c>
      <c r="O273" s="2">
        <v>55</v>
      </c>
      <c r="P273" s="52" t="s">
        <v>1651</v>
      </c>
    </row>
    <row r="274" spans="1:16" x14ac:dyDescent="0.2">
      <c r="A274" s="52">
        <v>273</v>
      </c>
      <c r="B274" t="s">
        <v>81</v>
      </c>
      <c r="C274" t="s">
        <v>44</v>
      </c>
      <c r="D274" t="s">
        <v>9</v>
      </c>
      <c r="E274" t="s">
        <v>5</v>
      </c>
      <c r="F274">
        <v>60</v>
      </c>
      <c r="H274" s="55">
        <f t="shared" si="16"/>
        <v>1801</v>
      </c>
      <c r="I274" s="55" t="str">
        <f t="shared" si="17"/>
        <v/>
      </c>
      <c r="J274" t="s">
        <v>140</v>
      </c>
      <c r="K274" t="s">
        <v>551</v>
      </c>
      <c r="L274" s="52" t="str">
        <f t="shared" si="18"/>
        <v>Head</v>
      </c>
      <c r="M274" s="52">
        <f t="shared" si="19"/>
        <v>273</v>
      </c>
      <c r="N274" t="s">
        <v>1301</v>
      </c>
      <c r="O274" s="2">
        <v>56</v>
      </c>
      <c r="P274" s="52" t="s">
        <v>1651</v>
      </c>
    </row>
    <row r="275" spans="1:16" x14ac:dyDescent="0.2">
      <c r="A275" s="52">
        <v>274</v>
      </c>
      <c r="B275" t="s">
        <v>81</v>
      </c>
      <c r="C275" t="s">
        <v>57</v>
      </c>
      <c r="D275" t="s">
        <v>397</v>
      </c>
      <c r="E275" t="s">
        <v>5</v>
      </c>
      <c r="G275">
        <v>58</v>
      </c>
      <c r="H275" s="55" t="str">
        <f t="shared" si="16"/>
        <v/>
      </c>
      <c r="I275" s="55">
        <f t="shared" si="17"/>
        <v>1803</v>
      </c>
      <c r="J275" s="9" t="s">
        <v>1301</v>
      </c>
      <c r="K275" t="s">
        <v>1115</v>
      </c>
      <c r="L275" s="52" t="str">
        <f t="shared" si="18"/>
        <v>Wife</v>
      </c>
      <c r="M275" s="52">
        <f t="shared" si="19"/>
        <v>273</v>
      </c>
      <c r="N275" t="s">
        <v>1301</v>
      </c>
      <c r="O275" s="2">
        <v>56</v>
      </c>
      <c r="P275" s="52" t="s">
        <v>1651</v>
      </c>
    </row>
    <row r="276" spans="1:16" x14ac:dyDescent="0.2">
      <c r="A276" s="52">
        <v>275</v>
      </c>
      <c r="B276" t="s">
        <v>81</v>
      </c>
      <c r="C276" t="s">
        <v>113</v>
      </c>
      <c r="D276" t="s">
        <v>409</v>
      </c>
      <c r="E276" t="s">
        <v>5</v>
      </c>
      <c r="F276">
        <v>28</v>
      </c>
      <c r="H276" s="55">
        <f t="shared" si="16"/>
        <v>1833</v>
      </c>
      <c r="I276" s="55" t="str">
        <f t="shared" si="17"/>
        <v/>
      </c>
      <c r="J276" s="9" t="s">
        <v>1848</v>
      </c>
      <c r="K276" t="s">
        <v>1115</v>
      </c>
      <c r="L276" s="52" t="str">
        <f t="shared" si="18"/>
        <v>Son</v>
      </c>
      <c r="M276" s="52">
        <f t="shared" si="19"/>
        <v>273</v>
      </c>
      <c r="N276" t="s">
        <v>1301</v>
      </c>
      <c r="O276" s="2">
        <v>56</v>
      </c>
      <c r="P276" s="52" t="s">
        <v>1651</v>
      </c>
    </row>
    <row r="277" spans="1:16" x14ac:dyDescent="0.2">
      <c r="A277" s="52">
        <v>276</v>
      </c>
      <c r="B277" t="s">
        <v>81</v>
      </c>
      <c r="C277" t="s">
        <v>44</v>
      </c>
      <c r="D277" t="s">
        <v>409</v>
      </c>
      <c r="E277" t="s">
        <v>761</v>
      </c>
      <c r="F277">
        <v>26</v>
      </c>
      <c r="H277" s="55">
        <f t="shared" si="16"/>
        <v>1835</v>
      </c>
      <c r="I277" s="55" t="str">
        <f t="shared" si="17"/>
        <v/>
      </c>
      <c r="J277" s="9" t="s">
        <v>1849</v>
      </c>
      <c r="K277" t="s">
        <v>1115</v>
      </c>
      <c r="L277" s="52" t="str">
        <f t="shared" si="18"/>
        <v>Son</v>
      </c>
      <c r="M277" s="52">
        <f t="shared" si="19"/>
        <v>273</v>
      </c>
      <c r="N277" t="s">
        <v>1301</v>
      </c>
      <c r="O277" s="2">
        <v>56</v>
      </c>
      <c r="P277" s="52" t="s">
        <v>1651</v>
      </c>
    </row>
    <row r="278" spans="1:16" x14ac:dyDescent="0.2">
      <c r="A278" s="52">
        <v>277</v>
      </c>
      <c r="B278" t="s">
        <v>49</v>
      </c>
      <c r="C278" t="s">
        <v>57</v>
      </c>
      <c r="D278" t="s">
        <v>1090</v>
      </c>
      <c r="E278" t="s">
        <v>427</v>
      </c>
      <c r="G278">
        <v>81</v>
      </c>
      <c r="H278" s="55" t="str">
        <f t="shared" si="16"/>
        <v/>
      </c>
      <c r="I278" s="55">
        <f t="shared" si="17"/>
        <v>1780</v>
      </c>
      <c r="J278" t="s">
        <v>946</v>
      </c>
      <c r="K278" t="s">
        <v>1115</v>
      </c>
      <c r="L278" s="52" t="str">
        <f t="shared" si="18"/>
        <v>Mother-in-law</v>
      </c>
      <c r="M278" s="52">
        <f t="shared" si="19"/>
        <v>273</v>
      </c>
      <c r="N278" t="s">
        <v>1301</v>
      </c>
      <c r="O278" s="2">
        <v>56</v>
      </c>
      <c r="P278" s="52" t="s">
        <v>1651</v>
      </c>
    </row>
    <row r="279" spans="1:16" x14ac:dyDescent="0.2">
      <c r="A279" s="52">
        <v>278</v>
      </c>
      <c r="B279" t="s">
        <v>170</v>
      </c>
      <c r="C279" t="s">
        <v>44</v>
      </c>
      <c r="D279" t="s">
        <v>9</v>
      </c>
      <c r="E279" t="s">
        <v>5</v>
      </c>
      <c r="F279">
        <v>44</v>
      </c>
      <c r="H279" s="55">
        <f t="shared" si="16"/>
        <v>1817</v>
      </c>
      <c r="I279" s="55" t="str">
        <f t="shared" si="17"/>
        <v/>
      </c>
      <c r="J279" t="s">
        <v>141</v>
      </c>
      <c r="K279" t="s">
        <v>725</v>
      </c>
      <c r="L279" s="52" t="str">
        <f t="shared" si="18"/>
        <v>Head</v>
      </c>
      <c r="M279" s="52">
        <f t="shared" si="19"/>
        <v>278</v>
      </c>
      <c r="N279" t="s">
        <v>1301</v>
      </c>
      <c r="O279" s="2">
        <v>57</v>
      </c>
      <c r="P279" s="52" t="s">
        <v>1651</v>
      </c>
    </row>
    <row r="280" spans="1:16" x14ac:dyDescent="0.2">
      <c r="A280" s="52">
        <v>279</v>
      </c>
      <c r="B280" t="s">
        <v>170</v>
      </c>
      <c r="C280" t="s">
        <v>390</v>
      </c>
      <c r="D280" t="s">
        <v>397</v>
      </c>
      <c r="E280" t="s">
        <v>5</v>
      </c>
      <c r="G280">
        <v>28</v>
      </c>
      <c r="H280" s="55" t="str">
        <f t="shared" si="16"/>
        <v/>
      </c>
      <c r="I280" s="55">
        <f t="shared" si="17"/>
        <v>1833</v>
      </c>
      <c r="J280" t="s">
        <v>1301</v>
      </c>
      <c r="K280" t="s">
        <v>1115</v>
      </c>
      <c r="L280" s="52" t="str">
        <f t="shared" si="18"/>
        <v>Wife</v>
      </c>
      <c r="M280" s="52">
        <f t="shared" si="19"/>
        <v>278</v>
      </c>
      <c r="N280" t="s">
        <v>1301</v>
      </c>
      <c r="O280" s="2">
        <v>57</v>
      </c>
      <c r="P280" s="52" t="s">
        <v>1651</v>
      </c>
    </row>
    <row r="281" spans="1:16" x14ac:dyDescent="0.2">
      <c r="A281" s="52">
        <v>280</v>
      </c>
      <c r="B281" t="s">
        <v>170</v>
      </c>
      <c r="C281" t="s">
        <v>954</v>
      </c>
      <c r="D281" t="s">
        <v>409</v>
      </c>
      <c r="E281" t="s">
        <v>1309</v>
      </c>
      <c r="F281">
        <f>3/12</f>
        <v>0.25</v>
      </c>
      <c r="H281" s="55">
        <f t="shared" si="16"/>
        <v>1861</v>
      </c>
      <c r="I281" s="55" t="str">
        <f t="shared" si="17"/>
        <v/>
      </c>
      <c r="J281" t="s">
        <v>1301</v>
      </c>
      <c r="K281" t="s">
        <v>1115</v>
      </c>
      <c r="L281" s="52" t="str">
        <f t="shared" si="18"/>
        <v>Son</v>
      </c>
      <c r="M281" s="52">
        <f t="shared" si="19"/>
        <v>278</v>
      </c>
      <c r="N281" t="s">
        <v>1301</v>
      </c>
      <c r="O281" s="2">
        <v>57</v>
      </c>
      <c r="P281" s="52" t="s">
        <v>1651</v>
      </c>
    </row>
    <row r="282" spans="1:16" x14ac:dyDescent="0.2">
      <c r="A282" s="52">
        <v>281</v>
      </c>
      <c r="B282" t="s">
        <v>45</v>
      </c>
      <c r="C282" t="s">
        <v>65</v>
      </c>
      <c r="D282" s="9" t="s">
        <v>994</v>
      </c>
      <c r="E282" t="s">
        <v>761</v>
      </c>
      <c r="F282">
        <v>19</v>
      </c>
      <c r="H282" s="55">
        <f t="shared" si="16"/>
        <v>1842</v>
      </c>
      <c r="I282" s="55" t="str">
        <f t="shared" si="17"/>
        <v/>
      </c>
      <c r="J282" t="s">
        <v>1880</v>
      </c>
      <c r="K282" t="s">
        <v>1115</v>
      </c>
      <c r="L282" s="52" t="str">
        <f t="shared" si="18"/>
        <v>Journeyman</v>
      </c>
      <c r="M282" s="52">
        <f t="shared" si="19"/>
        <v>278</v>
      </c>
      <c r="N282" t="s">
        <v>1301</v>
      </c>
      <c r="O282" s="2">
        <v>57</v>
      </c>
      <c r="P282" s="52" t="s">
        <v>1851</v>
      </c>
    </row>
    <row r="283" spans="1:16" x14ac:dyDescent="0.2">
      <c r="A283" s="52">
        <v>282</v>
      </c>
      <c r="B283" t="s">
        <v>207</v>
      </c>
      <c r="C283" t="s">
        <v>635</v>
      </c>
      <c r="D283" t="s">
        <v>9</v>
      </c>
      <c r="E283" t="s">
        <v>5</v>
      </c>
      <c r="G283">
        <v>29</v>
      </c>
      <c r="H283" s="55" t="str">
        <f t="shared" si="16"/>
        <v/>
      </c>
      <c r="I283" s="55">
        <f t="shared" si="17"/>
        <v>1832</v>
      </c>
      <c r="J283" s="9" t="s">
        <v>1850</v>
      </c>
      <c r="K283" t="s">
        <v>956</v>
      </c>
      <c r="L283" s="52" t="str">
        <f t="shared" si="18"/>
        <v>Head</v>
      </c>
      <c r="M283" s="52">
        <f t="shared" si="19"/>
        <v>282</v>
      </c>
      <c r="N283" t="s">
        <v>1301</v>
      </c>
      <c r="O283" s="2">
        <v>58</v>
      </c>
      <c r="P283" s="52" t="s">
        <v>1651</v>
      </c>
    </row>
    <row r="284" spans="1:16" x14ac:dyDescent="0.2">
      <c r="A284" s="52">
        <v>283</v>
      </c>
      <c r="B284" t="s">
        <v>207</v>
      </c>
      <c r="C284" t="s">
        <v>101</v>
      </c>
      <c r="D284" t="s">
        <v>409</v>
      </c>
      <c r="E284" t="s">
        <v>1309</v>
      </c>
      <c r="F284">
        <v>7</v>
      </c>
      <c r="H284" s="55">
        <f t="shared" si="16"/>
        <v>1854</v>
      </c>
      <c r="I284" s="55" t="str">
        <f t="shared" si="17"/>
        <v/>
      </c>
      <c r="J284" t="s">
        <v>784</v>
      </c>
      <c r="K284" t="s">
        <v>1115</v>
      </c>
      <c r="L284" s="52" t="str">
        <f t="shared" si="18"/>
        <v>Son</v>
      </c>
      <c r="M284" s="52">
        <f t="shared" si="19"/>
        <v>282</v>
      </c>
      <c r="N284" t="s">
        <v>1301</v>
      </c>
      <c r="O284" s="2">
        <v>58</v>
      </c>
      <c r="P284" s="52" t="s">
        <v>1651</v>
      </c>
    </row>
    <row r="285" spans="1:16" x14ac:dyDescent="0.2">
      <c r="A285" s="52">
        <v>284</v>
      </c>
      <c r="B285" t="s">
        <v>207</v>
      </c>
      <c r="C285" t="s">
        <v>71</v>
      </c>
      <c r="D285" t="s">
        <v>409</v>
      </c>
      <c r="E285" t="s">
        <v>1309</v>
      </c>
      <c r="F285">
        <v>5</v>
      </c>
      <c r="H285" s="55">
        <f t="shared" si="16"/>
        <v>1856</v>
      </c>
      <c r="I285" s="55" t="str">
        <f t="shared" si="17"/>
        <v/>
      </c>
      <c r="J285" t="s">
        <v>784</v>
      </c>
      <c r="K285" t="s">
        <v>1115</v>
      </c>
      <c r="L285" s="52" t="str">
        <f t="shared" si="18"/>
        <v>Son</v>
      </c>
      <c r="M285" s="52">
        <f t="shared" si="19"/>
        <v>282</v>
      </c>
      <c r="N285" t="s">
        <v>1301</v>
      </c>
      <c r="O285" s="2">
        <v>58</v>
      </c>
      <c r="P285" s="52" t="s">
        <v>1651</v>
      </c>
    </row>
    <row r="286" spans="1:16" x14ac:dyDescent="0.2">
      <c r="A286" s="52">
        <v>285</v>
      </c>
      <c r="B286" t="s">
        <v>207</v>
      </c>
      <c r="C286" t="s">
        <v>60</v>
      </c>
      <c r="D286" t="s">
        <v>409</v>
      </c>
      <c r="E286" t="s">
        <v>1309</v>
      </c>
      <c r="F286">
        <v>4</v>
      </c>
      <c r="H286" s="55">
        <f t="shared" si="16"/>
        <v>1857</v>
      </c>
      <c r="I286" s="55" t="str">
        <f t="shared" si="17"/>
        <v/>
      </c>
      <c r="J286" t="s">
        <v>1301</v>
      </c>
      <c r="K286" t="s">
        <v>1115</v>
      </c>
      <c r="L286" s="52" t="str">
        <f t="shared" si="18"/>
        <v>Son</v>
      </c>
      <c r="M286" s="52">
        <f t="shared" si="19"/>
        <v>282</v>
      </c>
      <c r="N286" t="s">
        <v>1301</v>
      </c>
      <c r="O286" s="2">
        <v>58</v>
      </c>
      <c r="P286" s="52" t="s">
        <v>1651</v>
      </c>
    </row>
    <row r="287" spans="1:16" x14ac:dyDescent="0.2">
      <c r="A287" s="52">
        <v>286</v>
      </c>
      <c r="B287" t="s">
        <v>207</v>
      </c>
      <c r="C287" t="s">
        <v>192</v>
      </c>
      <c r="D287" t="s">
        <v>409</v>
      </c>
      <c r="E287" t="s">
        <v>1309</v>
      </c>
      <c r="F287">
        <v>3</v>
      </c>
      <c r="H287" s="55">
        <f t="shared" si="16"/>
        <v>1858</v>
      </c>
      <c r="I287" s="55" t="str">
        <f t="shared" si="17"/>
        <v/>
      </c>
      <c r="J287" t="s">
        <v>1301</v>
      </c>
      <c r="K287" t="s">
        <v>1115</v>
      </c>
      <c r="L287" s="52" t="str">
        <f t="shared" si="18"/>
        <v>Son</v>
      </c>
      <c r="M287" s="52">
        <f t="shared" si="19"/>
        <v>282</v>
      </c>
      <c r="N287" t="s">
        <v>1301</v>
      </c>
      <c r="O287" s="2">
        <v>58</v>
      </c>
      <c r="P287" s="52" t="s">
        <v>1651</v>
      </c>
    </row>
    <row r="288" spans="1:16" x14ac:dyDescent="0.2">
      <c r="A288" s="52">
        <v>287</v>
      </c>
      <c r="B288" t="s">
        <v>207</v>
      </c>
      <c r="C288" t="s">
        <v>289</v>
      </c>
      <c r="D288" t="s">
        <v>409</v>
      </c>
      <c r="E288" t="s">
        <v>1309</v>
      </c>
      <c r="F288">
        <f>7/12</f>
        <v>0.58333333333333337</v>
      </c>
      <c r="H288" s="55">
        <f t="shared" si="16"/>
        <v>1860</v>
      </c>
      <c r="I288" s="55" t="str">
        <f t="shared" si="17"/>
        <v/>
      </c>
      <c r="J288" t="s">
        <v>1301</v>
      </c>
      <c r="K288" t="s">
        <v>1115</v>
      </c>
      <c r="L288" s="52" t="str">
        <f t="shared" si="18"/>
        <v>Son</v>
      </c>
      <c r="M288" s="52">
        <f t="shared" si="19"/>
        <v>282</v>
      </c>
      <c r="N288" t="s">
        <v>1301</v>
      </c>
      <c r="O288" s="2">
        <v>58</v>
      </c>
      <c r="P288" s="52" t="s">
        <v>1651</v>
      </c>
    </row>
    <row r="289" spans="1:16" x14ac:dyDescent="0.2">
      <c r="A289" s="52">
        <v>288</v>
      </c>
      <c r="B289" t="s">
        <v>171</v>
      </c>
      <c r="C289" t="s">
        <v>172</v>
      </c>
      <c r="D289" t="s">
        <v>9</v>
      </c>
      <c r="E289" t="s">
        <v>761</v>
      </c>
      <c r="G289">
        <v>28</v>
      </c>
      <c r="H289" s="55" t="str">
        <f t="shared" si="16"/>
        <v/>
      </c>
      <c r="I289" s="55">
        <f t="shared" si="17"/>
        <v>1833</v>
      </c>
      <c r="J289" t="s">
        <v>142</v>
      </c>
      <c r="K289" t="s">
        <v>957</v>
      </c>
      <c r="L289" s="52" t="str">
        <f t="shared" si="18"/>
        <v>Head</v>
      </c>
      <c r="M289" s="52">
        <f t="shared" si="19"/>
        <v>288</v>
      </c>
      <c r="N289" s="2" t="s">
        <v>22</v>
      </c>
      <c r="O289" s="2">
        <v>59</v>
      </c>
      <c r="P289" s="52" t="s">
        <v>1651</v>
      </c>
    </row>
    <row r="290" spans="1:16" x14ac:dyDescent="0.2">
      <c r="A290" s="52">
        <v>289</v>
      </c>
      <c r="B290" t="s">
        <v>207</v>
      </c>
      <c r="C290" t="s">
        <v>71</v>
      </c>
      <c r="D290" t="s">
        <v>422</v>
      </c>
      <c r="E290" t="s">
        <v>5</v>
      </c>
      <c r="F290">
        <v>34</v>
      </c>
      <c r="H290" s="55">
        <f t="shared" si="16"/>
        <v>1827</v>
      </c>
      <c r="I290" s="55" t="str">
        <f t="shared" si="17"/>
        <v/>
      </c>
      <c r="J290" t="s">
        <v>960</v>
      </c>
      <c r="K290" t="s">
        <v>958</v>
      </c>
      <c r="L290" s="52" t="str">
        <f t="shared" si="18"/>
        <v>Servant</v>
      </c>
      <c r="M290" s="52">
        <f t="shared" si="19"/>
        <v>288</v>
      </c>
      <c r="N290" s="2" t="s">
        <v>22</v>
      </c>
      <c r="O290" s="2">
        <v>59</v>
      </c>
      <c r="P290" s="52" t="s">
        <v>1651</v>
      </c>
    </row>
    <row r="291" spans="1:16" x14ac:dyDescent="0.2">
      <c r="A291" s="52">
        <v>290</v>
      </c>
      <c r="B291" t="s">
        <v>1852</v>
      </c>
      <c r="C291" t="s">
        <v>46</v>
      </c>
      <c r="D291" t="s">
        <v>422</v>
      </c>
      <c r="E291" t="s">
        <v>761</v>
      </c>
      <c r="G291">
        <v>19</v>
      </c>
      <c r="H291" s="55" t="str">
        <f t="shared" si="16"/>
        <v/>
      </c>
      <c r="I291" s="55">
        <f t="shared" si="17"/>
        <v>1842</v>
      </c>
      <c r="J291" t="s">
        <v>961</v>
      </c>
      <c r="K291" t="s">
        <v>959</v>
      </c>
      <c r="L291" s="52" t="str">
        <f t="shared" si="18"/>
        <v>Servant</v>
      </c>
      <c r="M291" s="52">
        <f t="shared" si="19"/>
        <v>288</v>
      </c>
      <c r="N291" s="2" t="s">
        <v>22</v>
      </c>
      <c r="O291" s="2">
        <v>59</v>
      </c>
      <c r="P291" s="52" t="s">
        <v>1651</v>
      </c>
    </row>
    <row r="292" spans="1:16" x14ac:dyDescent="0.2">
      <c r="A292" s="52">
        <v>291</v>
      </c>
      <c r="B292" t="s">
        <v>1856</v>
      </c>
      <c r="C292" t="s">
        <v>65</v>
      </c>
      <c r="D292" t="s">
        <v>9</v>
      </c>
      <c r="E292" t="s">
        <v>5</v>
      </c>
      <c r="F292">
        <v>36</v>
      </c>
      <c r="H292" s="55">
        <f t="shared" si="16"/>
        <v>1825</v>
      </c>
      <c r="I292" s="55" t="str">
        <f t="shared" si="17"/>
        <v/>
      </c>
      <c r="J292" t="s">
        <v>143</v>
      </c>
      <c r="K292" t="s">
        <v>972</v>
      </c>
      <c r="L292" s="52" t="str">
        <f t="shared" si="18"/>
        <v>Head</v>
      </c>
      <c r="M292" s="52">
        <f t="shared" si="19"/>
        <v>291</v>
      </c>
      <c r="N292" t="s">
        <v>1301</v>
      </c>
      <c r="O292" s="2">
        <v>60</v>
      </c>
      <c r="P292" s="52" t="s">
        <v>1651</v>
      </c>
    </row>
    <row r="293" spans="1:16" x14ac:dyDescent="0.2">
      <c r="A293" s="52">
        <v>292</v>
      </c>
      <c r="B293" t="s">
        <v>1856</v>
      </c>
      <c r="C293" t="s">
        <v>345</v>
      </c>
      <c r="D293" t="s">
        <v>397</v>
      </c>
      <c r="E293" t="s">
        <v>5</v>
      </c>
      <c r="G293">
        <v>37</v>
      </c>
      <c r="H293" s="55" t="str">
        <f t="shared" si="16"/>
        <v/>
      </c>
      <c r="I293" s="55">
        <f t="shared" si="17"/>
        <v>1824</v>
      </c>
      <c r="J293" t="s">
        <v>1853</v>
      </c>
      <c r="K293" t="s">
        <v>973</v>
      </c>
      <c r="L293" s="52" t="str">
        <f t="shared" si="18"/>
        <v>Wife</v>
      </c>
      <c r="M293" s="52">
        <f t="shared" si="19"/>
        <v>291</v>
      </c>
      <c r="N293" t="s">
        <v>1301</v>
      </c>
      <c r="O293" s="2">
        <v>60</v>
      </c>
      <c r="P293" s="52" t="s">
        <v>1651</v>
      </c>
    </row>
    <row r="294" spans="1:16" x14ac:dyDescent="0.2">
      <c r="A294" s="52">
        <v>293</v>
      </c>
      <c r="B294" t="s">
        <v>1856</v>
      </c>
      <c r="C294" t="s">
        <v>192</v>
      </c>
      <c r="D294" t="s">
        <v>409</v>
      </c>
      <c r="E294" t="s">
        <v>1309</v>
      </c>
      <c r="F294">
        <v>12</v>
      </c>
      <c r="H294" s="55">
        <f t="shared" si="16"/>
        <v>1849</v>
      </c>
      <c r="I294" s="55" t="str">
        <f t="shared" si="17"/>
        <v/>
      </c>
      <c r="J294" t="s">
        <v>1854</v>
      </c>
      <c r="K294" t="s">
        <v>974</v>
      </c>
      <c r="L294" s="52" t="str">
        <f t="shared" si="18"/>
        <v>Son</v>
      </c>
      <c r="M294" s="52">
        <f t="shared" si="19"/>
        <v>291</v>
      </c>
      <c r="N294" t="s">
        <v>1301</v>
      </c>
      <c r="O294" s="2">
        <v>60</v>
      </c>
      <c r="P294" s="52" t="s">
        <v>1651</v>
      </c>
    </row>
    <row r="295" spans="1:16" x14ac:dyDescent="0.2">
      <c r="A295" s="52">
        <v>294</v>
      </c>
      <c r="B295" t="s">
        <v>1856</v>
      </c>
      <c r="C295" t="s">
        <v>60</v>
      </c>
      <c r="D295" t="s">
        <v>409</v>
      </c>
      <c r="E295" t="s">
        <v>1309</v>
      </c>
      <c r="F295">
        <v>9</v>
      </c>
      <c r="H295" s="55">
        <f t="shared" si="16"/>
        <v>1852</v>
      </c>
      <c r="I295" s="55" t="str">
        <f t="shared" si="17"/>
        <v/>
      </c>
      <c r="J295" t="s">
        <v>784</v>
      </c>
      <c r="K295" t="s">
        <v>974</v>
      </c>
      <c r="L295" s="52" t="str">
        <f t="shared" si="18"/>
        <v>Son</v>
      </c>
      <c r="M295" s="52">
        <f t="shared" si="19"/>
        <v>291</v>
      </c>
      <c r="N295" t="s">
        <v>1301</v>
      </c>
      <c r="O295" s="2">
        <v>60</v>
      </c>
      <c r="P295" s="52" t="s">
        <v>1651</v>
      </c>
    </row>
    <row r="296" spans="1:16" x14ac:dyDescent="0.2">
      <c r="A296" s="52">
        <v>295</v>
      </c>
      <c r="B296" t="s">
        <v>1856</v>
      </c>
      <c r="C296" t="s">
        <v>385</v>
      </c>
      <c r="D296" t="s">
        <v>409</v>
      </c>
      <c r="E296" t="s">
        <v>1309</v>
      </c>
      <c r="F296">
        <v>5</v>
      </c>
      <c r="H296" s="55">
        <f t="shared" si="16"/>
        <v>1856</v>
      </c>
      <c r="I296" s="55" t="str">
        <f t="shared" si="17"/>
        <v/>
      </c>
      <c r="J296" t="s">
        <v>784</v>
      </c>
      <c r="K296" t="s">
        <v>975</v>
      </c>
      <c r="L296" s="52" t="str">
        <f t="shared" si="18"/>
        <v>Son</v>
      </c>
      <c r="M296" s="52">
        <f t="shared" si="19"/>
        <v>291</v>
      </c>
      <c r="N296" t="s">
        <v>1301</v>
      </c>
      <c r="O296" s="2">
        <v>60</v>
      </c>
      <c r="P296" s="52" t="s">
        <v>1651</v>
      </c>
    </row>
    <row r="297" spans="1:16" x14ac:dyDescent="0.2">
      <c r="A297" s="52">
        <v>296</v>
      </c>
      <c r="B297" t="s">
        <v>1856</v>
      </c>
      <c r="C297" t="s">
        <v>425</v>
      </c>
      <c r="D297" t="s">
        <v>400</v>
      </c>
      <c r="E297" t="s">
        <v>1309</v>
      </c>
      <c r="G297">
        <v>3</v>
      </c>
      <c r="H297" s="55" t="str">
        <f t="shared" si="16"/>
        <v/>
      </c>
      <c r="I297" s="55">
        <f t="shared" si="17"/>
        <v>1858</v>
      </c>
      <c r="J297" t="s">
        <v>1301</v>
      </c>
      <c r="K297" t="s">
        <v>551</v>
      </c>
      <c r="L297" s="52" t="str">
        <f t="shared" si="18"/>
        <v>Daughter</v>
      </c>
      <c r="M297" s="52">
        <f t="shared" si="19"/>
        <v>291</v>
      </c>
      <c r="N297" t="s">
        <v>1301</v>
      </c>
      <c r="O297" s="2">
        <v>60</v>
      </c>
      <c r="P297" s="52" t="s">
        <v>1651</v>
      </c>
    </row>
    <row r="298" spans="1:16" x14ac:dyDescent="0.2">
      <c r="A298" s="52">
        <v>297</v>
      </c>
      <c r="B298" t="s">
        <v>1856</v>
      </c>
      <c r="C298" t="s">
        <v>962</v>
      </c>
      <c r="D298" t="s">
        <v>400</v>
      </c>
      <c r="E298" t="s">
        <v>1309</v>
      </c>
      <c r="G298">
        <v>1</v>
      </c>
      <c r="H298" s="55" t="str">
        <f t="shared" si="16"/>
        <v/>
      </c>
      <c r="I298" s="55">
        <f t="shared" si="17"/>
        <v>1860</v>
      </c>
      <c r="J298" t="s">
        <v>1301</v>
      </c>
      <c r="K298" t="s">
        <v>1115</v>
      </c>
      <c r="L298" s="52" t="str">
        <f t="shared" si="18"/>
        <v>Daughter</v>
      </c>
      <c r="M298" s="52">
        <f t="shared" si="19"/>
        <v>291</v>
      </c>
      <c r="N298" t="s">
        <v>1301</v>
      </c>
      <c r="O298" s="2">
        <v>60</v>
      </c>
      <c r="P298" s="52" t="s">
        <v>1651</v>
      </c>
    </row>
    <row r="299" spans="1:16" x14ac:dyDescent="0.2">
      <c r="A299" s="52">
        <v>298</v>
      </c>
      <c r="B299" t="s">
        <v>963</v>
      </c>
      <c r="C299" t="s">
        <v>192</v>
      </c>
      <c r="D299" t="s">
        <v>422</v>
      </c>
      <c r="E299" t="s">
        <v>761</v>
      </c>
      <c r="F299">
        <v>20</v>
      </c>
      <c r="H299" s="55">
        <f t="shared" si="16"/>
        <v>1841</v>
      </c>
      <c r="I299" s="55" t="str">
        <f t="shared" si="17"/>
        <v/>
      </c>
      <c r="J299" t="s">
        <v>144</v>
      </c>
      <c r="K299" t="s">
        <v>976</v>
      </c>
      <c r="L299" s="52" t="str">
        <f t="shared" si="18"/>
        <v>Servant</v>
      </c>
      <c r="M299" s="52">
        <f t="shared" si="19"/>
        <v>291</v>
      </c>
      <c r="N299" t="s">
        <v>1301</v>
      </c>
      <c r="O299" s="2">
        <v>60</v>
      </c>
      <c r="P299" s="52" t="s">
        <v>1651</v>
      </c>
    </row>
    <row r="300" spans="1:16" x14ac:dyDescent="0.2">
      <c r="A300" s="52">
        <v>299</v>
      </c>
      <c r="B300" t="s">
        <v>1855</v>
      </c>
      <c r="C300" t="s">
        <v>60</v>
      </c>
      <c r="D300" t="s">
        <v>422</v>
      </c>
      <c r="E300" t="s">
        <v>761</v>
      </c>
      <c r="F300">
        <v>18</v>
      </c>
      <c r="H300" s="55">
        <f t="shared" si="16"/>
        <v>1843</v>
      </c>
      <c r="I300" s="55" t="str">
        <f t="shared" si="17"/>
        <v/>
      </c>
      <c r="J300" t="s">
        <v>144</v>
      </c>
      <c r="K300" t="s">
        <v>975</v>
      </c>
      <c r="L300" s="52" t="str">
        <f t="shared" si="18"/>
        <v>Servant</v>
      </c>
      <c r="M300" s="52">
        <f t="shared" si="19"/>
        <v>291</v>
      </c>
      <c r="N300" t="s">
        <v>1301</v>
      </c>
      <c r="O300" s="2">
        <v>60</v>
      </c>
      <c r="P300" s="52" t="s">
        <v>1651</v>
      </c>
    </row>
    <row r="301" spans="1:16" x14ac:dyDescent="0.2">
      <c r="A301" s="52">
        <v>300</v>
      </c>
      <c r="B301" t="s">
        <v>699</v>
      </c>
      <c r="C301" t="s">
        <v>964</v>
      </c>
      <c r="D301" t="s">
        <v>9</v>
      </c>
      <c r="E301" t="s">
        <v>5</v>
      </c>
      <c r="F301">
        <v>26</v>
      </c>
      <c r="H301" s="55">
        <f t="shared" si="16"/>
        <v>1835</v>
      </c>
      <c r="I301" s="55" t="str">
        <f t="shared" si="17"/>
        <v/>
      </c>
      <c r="J301" t="s">
        <v>12</v>
      </c>
      <c r="K301" t="s">
        <v>977</v>
      </c>
      <c r="L301" s="52" t="str">
        <f t="shared" si="18"/>
        <v>Head</v>
      </c>
      <c r="M301" s="52">
        <f t="shared" si="19"/>
        <v>300</v>
      </c>
      <c r="N301" t="s">
        <v>1301</v>
      </c>
      <c r="O301" s="2">
        <v>61</v>
      </c>
      <c r="P301" s="52" t="s">
        <v>1651</v>
      </c>
    </row>
    <row r="302" spans="1:16" x14ac:dyDescent="0.2">
      <c r="A302" s="52">
        <v>301</v>
      </c>
      <c r="B302" t="s">
        <v>699</v>
      </c>
      <c r="C302" t="s">
        <v>200</v>
      </c>
      <c r="D302" t="s">
        <v>397</v>
      </c>
      <c r="E302" t="s">
        <v>5</v>
      </c>
      <c r="G302">
        <v>21</v>
      </c>
      <c r="H302" s="55" t="str">
        <f t="shared" si="16"/>
        <v/>
      </c>
      <c r="I302" s="55">
        <f t="shared" si="17"/>
        <v>1840</v>
      </c>
      <c r="J302" t="s">
        <v>1301</v>
      </c>
      <c r="K302" t="s">
        <v>733</v>
      </c>
      <c r="L302" s="52" t="str">
        <f t="shared" si="18"/>
        <v>Wife</v>
      </c>
      <c r="M302" s="52">
        <f t="shared" si="19"/>
        <v>300</v>
      </c>
      <c r="N302" t="s">
        <v>1301</v>
      </c>
      <c r="O302" s="2">
        <v>61</v>
      </c>
      <c r="P302" s="52" t="s">
        <v>1651</v>
      </c>
    </row>
    <row r="303" spans="1:16" x14ac:dyDescent="0.2">
      <c r="A303" s="52">
        <v>302</v>
      </c>
      <c r="B303" t="s">
        <v>965</v>
      </c>
      <c r="C303" t="s">
        <v>966</v>
      </c>
      <c r="D303" t="s">
        <v>9</v>
      </c>
      <c r="E303" t="s">
        <v>502</v>
      </c>
      <c r="F303">
        <v>33</v>
      </c>
      <c r="H303" s="55">
        <f t="shared" si="16"/>
        <v>1828</v>
      </c>
      <c r="I303" s="55" t="str">
        <f t="shared" si="17"/>
        <v/>
      </c>
      <c r="J303" t="s">
        <v>18</v>
      </c>
      <c r="K303" s="9" t="s">
        <v>978</v>
      </c>
      <c r="L303" s="52" t="str">
        <f t="shared" si="18"/>
        <v>Head</v>
      </c>
      <c r="M303" s="52">
        <f t="shared" si="19"/>
        <v>302</v>
      </c>
      <c r="N303" s="2" t="s">
        <v>93</v>
      </c>
      <c r="O303" s="2">
        <v>62</v>
      </c>
      <c r="P303" s="52" t="s">
        <v>1837</v>
      </c>
    </row>
    <row r="304" spans="1:16" x14ac:dyDescent="0.2">
      <c r="A304" s="52">
        <v>303</v>
      </c>
      <c r="B304" t="s">
        <v>967</v>
      </c>
      <c r="C304" t="s">
        <v>447</v>
      </c>
      <c r="D304" t="s">
        <v>422</v>
      </c>
      <c r="E304" t="s">
        <v>761</v>
      </c>
      <c r="G304">
        <v>32</v>
      </c>
      <c r="H304" s="55" t="str">
        <f t="shared" si="16"/>
        <v/>
      </c>
      <c r="I304" s="55">
        <f t="shared" si="17"/>
        <v>1829</v>
      </c>
      <c r="J304" t="s">
        <v>435</v>
      </c>
      <c r="K304" t="s">
        <v>480</v>
      </c>
      <c r="L304" s="52" t="str">
        <f t="shared" si="18"/>
        <v>Servant</v>
      </c>
      <c r="M304" s="52">
        <f t="shared" si="19"/>
        <v>302</v>
      </c>
      <c r="N304" s="2" t="s">
        <v>93</v>
      </c>
      <c r="O304" s="2">
        <v>62</v>
      </c>
      <c r="P304" s="52" t="s">
        <v>1651</v>
      </c>
    </row>
    <row r="305" spans="1:16" x14ac:dyDescent="0.2">
      <c r="A305" s="52">
        <v>304</v>
      </c>
      <c r="B305" t="s">
        <v>968</v>
      </c>
      <c r="C305" t="s">
        <v>57</v>
      </c>
      <c r="D305" t="s">
        <v>422</v>
      </c>
      <c r="E305" t="s">
        <v>761</v>
      </c>
      <c r="G305">
        <v>23</v>
      </c>
      <c r="H305" s="55" t="str">
        <f t="shared" si="16"/>
        <v/>
      </c>
      <c r="I305" s="55">
        <f t="shared" si="17"/>
        <v>1838</v>
      </c>
      <c r="J305" t="s">
        <v>984</v>
      </c>
      <c r="K305" t="s">
        <v>979</v>
      </c>
      <c r="L305" s="52" t="str">
        <f t="shared" si="18"/>
        <v>Servant</v>
      </c>
      <c r="M305" s="52">
        <f t="shared" si="19"/>
        <v>302</v>
      </c>
      <c r="N305" s="2" t="s">
        <v>93</v>
      </c>
      <c r="O305" s="2">
        <v>62</v>
      </c>
      <c r="P305" s="52" t="s">
        <v>1651</v>
      </c>
    </row>
    <row r="306" spans="1:16" x14ac:dyDescent="0.2">
      <c r="A306" s="52">
        <v>305</v>
      </c>
      <c r="B306" t="s">
        <v>284</v>
      </c>
      <c r="C306" t="s">
        <v>700</v>
      </c>
      <c r="D306" t="s">
        <v>422</v>
      </c>
      <c r="E306" t="s">
        <v>761</v>
      </c>
      <c r="G306">
        <v>21</v>
      </c>
      <c r="H306" s="55" t="str">
        <f t="shared" si="16"/>
        <v/>
      </c>
      <c r="I306" s="55">
        <f t="shared" si="17"/>
        <v>1840</v>
      </c>
      <c r="J306" t="s">
        <v>879</v>
      </c>
      <c r="K306" t="s">
        <v>979</v>
      </c>
      <c r="L306" s="52" t="str">
        <f t="shared" si="18"/>
        <v>Servant</v>
      </c>
      <c r="M306" s="52">
        <f t="shared" si="19"/>
        <v>302</v>
      </c>
      <c r="N306" s="2" t="s">
        <v>93</v>
      </c>
      <c r="O306" s="2">
        <v>62</v>
      </c>
      <c r="P306" s="52" t="s">
        <v>1651</v>
      </c>
    </row>
    <row r="307" spans="1:16" x14ac:dyDescent="0.2">
      <c r="A307" s="52">
        <v>306</v>
      </c>
      <c r="B307" t="s">
        <v>969</v>
      </c>
      <c r="C307" t="s">
        <v>44</v>
      </c>
      <c r="D307" t="s">
        <v>422</v>
      </c>
      <c r="E307" t="s">
        <v>761</v>
      </c>
      <c r="F307">
        <v>20</v>
      </c>
      <c r="H307" s="55">
        <f t="shared" si="16"/>
        <v>1841</v>
      </c>
      <c r="I307" s="55" t="str">
        <f t="shared" si="17"/>
        <v/>
      </c>
      <c r="J307" t="s">
        <v>184</v>
      </c>
      <c r="K307" t="s">
        <v>980</v>
      </c>
      <c r="L307" s="52" t="str">
        <f t="shared" si="18"/>
        <v>Servant</v>
      </c>
      <c r="M307" s="52">
        <f t="shared" si="19"/>
        <v>302</v>
      </c>
      <c r="N307" s="2" t="s">
        <v>93</v>
      </c>
      <c r="O307" s="2">
        <v>62</v>
      </c>
      <c r="P307" s="52" t="s">
        <v>1651</v>
      </c>
    </row>
    <row r="308" spans="1:16" x14ac:dyDescent="0.2">
      <c r="A308" s="52">
        <v>307</v>
      </c>
      <c r="B308" t="s">
        <v>108</v>
      </c>
      <c r="C308" t="s">
        <v>44</v>
      </c>
      <c r="D308" t="s">
        <v>9</v>
      </c>
      <c r="E308" t="s">
        <v>502</v>
      </c>
      <c r="F308">
        <v>65</v>
      </c>
      <c r="H308" s="55">
        <f t="shared" si="16"/>
        <v>1796</v>
      </c>
      <c r="I308" s="55" t="str">
        <f t="shared" si="17"/>
        <v/>
      </c>
      <c r="J308" t="s">
        <v>144</v>
      </c>
      <c r="K308" t="s">
        <v>751</v>
      </c>
      <c r="L308" s="52" t="str">
        <f t="shared" si="18"/>
        <v>Head</v>
      </c>
      <c r="M308" s="52">
        <f t="shared" si="19"/>
        <v>307</v>
      </c>
      <c r="N308" t="s">
        <v>1301</v>
      </c>
      <c r="O308" s="2">
        <v>63</v>
      </c>
      <c r="P308" s="52" t="s">
        <v>1651</v>
      </c>
    </row>
    <row r="309" spans="1:16" x14ac:dyDescent="0.2">
      <c r="A309" s="52">
        <v>308</v>
      </c>
      <c r="B309" t="s">
        <v>108</v>
      </c>
      <c r="C309" t="s">
        <v>447</v>
      </c>
      <c r="D309" t="s">
        <v>400</v>
      </c>
      <c r="E309" t="s">
        <v>761</v>
      </c>
      <c r="G309">
        <v>20</v>
      </c>
      <c r="H309" s="55" t="str">
        <f t="shared" si="16"/>
        <v/>
      </c>
      <c r="I309" s="55">
        <f t="shared" si="17"/>
        <v>1841</v>
      </c>
      <c r="J309" t="s">
        <v>435</v>
      </c>
      <c r="K309" t="s">
        <v>1115</v>
      </c>
      <c r="L309" s="52" t="str">
        <f t="shared" si="18"/>
        <v>Daughter</v>
      </c>
      <c r="M309" s="52">
        <f t="shared" si="19"/>
        <v>307</v>
      </c>
      <c r="N309" t="s">
        <v>1301</v>
      </c>
      <c r="O309" s="2">
        <v>63</v>
      </c>
      <c r="P309" s="52" t="s">
        <v>1651</v>
      </c>
    </row>
    <row r="310" spans="1:16" x14ac:dyDescent="0.2">
      <c r="A310" s="52">
        <v>309</v>
      </c>
      <c r="B310" t="s">
        <v>108</v>
      </c>
      <c r="C310" t="s">
        <v>970</v>
      </c>
      <c r="D310" t="s">
        <v>409</v>
      </c>
      <c r="E310" t="s">
        <v>761</v>
      </c>
      <c r="F310">
        <v>18</v>
      </c>
      <c r="H310" s="55">
        <f t="shared" si="16"/>
        <v>1843</v>
      </c>
      <c r="I310" s="55" t="str">
        <f t="shared" si="17"/>
        <v/>
      </c>
      <c r="J310" t="s">
        <v>90</v>
      </c>
      <c r="K310" t="s">
        <v>1115</v>
      </c>
      <c r="L310" s="52" t="str">
        <f t="shared" si="18"/>
        <v>Son</v>
      </c>
      <c r="M310" s="52">
        <f t="shared" si="19"/>
        <v>307</v>
      </c>
      <c r="N310" t="s">
        <v>1301</v>
      </c>
      <c r="O310" s="2">
        <v>63</v>
      </c>
      <c r="P310" s="52" t="s">
        <v>1651</v>
      </c>
    </row>
    <row r="311" spans="1:16" x14ac:dyDescent="0.2">
      <c r="A311" s="52">
        <v>310</v>
      </c>
      <c r="B311" t="s">
        <v>108</v>
      </c>
      <c r="C311" t="s">
        <v>2844</v>
      </c>
      <c r="D311" t="s">
        <v>400</v>
      </c>
      <c r="E311" t="s">
        <v>761</v>
      </c>
      <c r="G311">
        <v>8</v>
      </c>
      <c r="H311" s="55" t="str">
        <f t="shared" si="16"/>
        <v/>
      </c>
      <c r="I311" s="55">
        <f t="shared" si="17"/>
        <v>1853</v>
      </c>
      <c r="J311" t="s">
        <v>784</v>
      </c>
      <c r="K311" t="s">
        <v>1115</v>
      </c>
      <c r="L311" s="52" t="str">
        <f t="shared" si="18"/>
        <v>Daughter</v>
      </c>
      <c r="M311" s="52">
        <f t="shared" si="19"/>
        <v>307</v>
      </c>
      <c r="N311" t="s">
        <v>1301</v>
      </c>
      <c r="O311" s="2">
        <v>63</v>
      </c>
      <c r="P311" s="52" t="s">
        <v>1651</v>
      </c>
    </row>
    <row r="312" spans="1:16" x14ac:dyDescent="0.2">
      <c r="A312" s="52">
        <v>311</v>
      </c>
      <c r="B312" t="s">
        <v>108</v>
      </c>
      <c r="C312" t="s">
        <v>263</v>
      </c>
      <c r="D312" t="s">
        <v>400</v>
      </c>
      <c r="E312" t="s">
        <v>761</v>
      </c>
      <c r="G312">
        <v>9</v>
      </c>
      <c r="H312" s="55" t="str">
        <f t="shared" si="16"/>
        <v/>
      </c>
      <c r="I312" s="55">
        <f t="shared" si="17"/>
        <v>1852</v>
      </c>
      <c r="J312" t="s">
        <v>784</v>
      </c>
      <c r="K312" t="s">
        <v>1115</v>
      </c>
      <c r="L312" s="52" t="str">
        <f t="shared" si="18"/>
        <v>Daughter</v>
      </c>
      <c r="M312" s="52">
        <f t="shared" si="19"/>
        <v>307</v>
      </c>
      <c r="N312" t="s">
        <v>1301</v>
      </c>
      <c r="O312" s="2">
        <v>63</v>
      </c>
      <c r="P312" s="52" t="s">
        <v>1651</v>
      </c>
    </row>
    <row r="313" spans="1:16" x14ac:dyDescent="0.2">
      <c r="A313" s="52">
        <v>312</v>
      </c>
      <c r="B313" t="s">
        <v>108</v>
      </c>
      <c r="C313" t="s">
        <v>635</v>
      </c>
      <c r="D313" t="s">
        <v>400</v>
      </c>
      <c r="E313" t="s">
        <v>761</v>
      </c>
      <c r="G313">
        <v>5</v>
      </c>
      <c r="H313" s="55" t="str">
        <f t="shared" si="16"/>
        <v/>
      </c>
      <c r="I313" s="55">
        <f t="shared" si="17"/>
        <v>1856</v>
      </c>
      <c r="J313" t="s">
        <v>1301</v>
      </c>
      <c r="K313" t="s">
        <v>1115</v>
      </c>
      <c r="L313" s="52" t="str">
        <f t="shared" si="18"/>
        <v>Daughter</v>
      </c>
      <c r="M313" s="52">
        <f t="shared" si="19"/>
        <v>307</v>
      </c>
      <c r="N313" t="s">
        <v>1301</v>
      </c>
      <c r="O313" s="2">
        <v>63</v>
      </c>
      <c r="P313" s="52" t="s">
        <v>1651</v>
      </c>
    </row>
    <row r="314" spans="1:16" x14ac:dyDescent="0.2">
      <c r="A314" s="52">
        <v>313</v>
      </c>
      <c r="B314" t="s">
        <v>173</v>
      </c>
      <c r="C314" t="s">
        <v>174</v>
      </c>
      <c r="D314" t="s">
        <v>9</v>
      </c>
      <c r="E314" t="s">
        <v>5</v>
      </c>
      <c r="F314">
        <v>22</v>
      </c>
      <c r="H314" s="55">
        <f t="shared" si="16"/>
        <v>1839</v>
      </c>
      <c r="I314" s="55" t="str">
        <f t="shared" si="17"/>
        <v/>
      </c>
      <c r="J314" t="s">
        <v>146</v>
      </c>
      <c r="K314" t="s">
        <v>981</v>
      </c>
      <c r="L314" s="52" t="str">
        <f t="shared" si="18"/>
        <v>Head</v>
      </c>
      <c r="M314" s="52">
        <f t="shared" si="19"/>
        <v>313</v>
      </c>
      <c r="N314" s="2" t="s">
        <v>145</v>
      </c>
      <c r="O314" s="2">
        <v>64</v>
      </c>
      <c r="P314" s="52" t="s">
        <v>1651</v>
      </c>
    </row>
    <row r="315" spans="1:16" x14ac:dyDescent="0.2">
      <c r="A315" s="52">
        <v>314</v>
      </c>
      <c r="B315" t="s">
        <v>173</v>
      </c>
      <c r="C315" t="s">
        <v>200</v>
      </c>
      <c r="D315" t="s">
        <v>397</v>
      </c>
      <c r="E315" t="s">
        <v>5</v>
      </c>
      <c r="G315">
        <v>26</v>
      </c>
      <c r="H315" s="55" t="str">
        <f t="shared" si="16"/>
        <v/>
      </c>
      <c r="I315" s="55">
        <f t="shared" si="17"/>
        <v>1835</v>
      </c>
      <c r="J315" t="s">
        <v>1301</v>
      </c>
      <c r="K315" t="s">
        <v>982</v>
      </c>
      <c r="L315" s="52" t="str">
        <f t="shared" si="18"/>
        <v>Wife</v>
      </c>
      <c r="M315" s="52">
        <f t="shared" si="19"/>
        <v>313</v>
      </c>
      <c r="N315" s="2" t="s">
        <v>145</v>
      </c>
      <c r="O315" s="2">
        <v>64</v>
      </c>
      <c r="P315" s="52" t="s">
        <v>1651</v>
      </c>
    </row>
    <row r="316" spans="1:16" x14ac:dyDescent="0.2">
      <c r="A316" s="52">
        <v>315</v>
      </c>
      <c r="B316" t="s">
        <v>173</v>
      </c>
      <c r="C316" t="s">
        <v>971</v>
      </c>
      <c r="D316" t="s">
        <v>400</v>
      </c>
      <c r="E316" t="s">
        <v>1309</v>
      </c>
      <c r="G316">
        <v>1</v>
      </c>
      <c r="H316" s="55" t="str">
        <f t="shared" si="16"/>
        <v/>
      </c>
      <c r="I316" s="55">
        <f t="shared" si="17"/>
        <v>1860</v>
      </c>
      <c r="J316" t="s">
        <v>1301</v>
      </c>
      <c r="K316" t="s">
        <v>983</v>
      </c>
      <c r="L316" s="52" t="str">
        <f t="shared" si="18"/>
        <v>Daughter</v>
      </c>
      <c r="M316" s="52">
        <f t="shared" si="19"/>
        <v>313</v>
      </c>
      <c r="N316" s="2" t="s">
        <v>145</v>
      </c>
      <c r="O316" s="2">
        <v>64</v>
      </c>
      <c r="P316" s="52" t="s">
        <v>1651</v>
      </c>
    </row>
    <row r="317" spans="1:16" x14ac:dyDescent="0.2">
      <c r="A317" s="52">
        <v>316</v>
      </c>
      <c r="B317" t="s">
        <v>81</v>
      </c>
      <c r="C317" t="s">
        <v>1857</v>
      </c>
      <c r="D317" t="s">
        <v>9</v>
      </c>
      <c r="E317" t="s">
        <v>427</v>
      </c>
      <c r="G317">
        <v>49</v>
      </c>
      <c r="H317" s="55" t="str">
        <f t="shared" si="16"/>
        <v/>
      </c>
      <c r="I317" s="55">
        <f t="shared" si="17"/>
        <v>1812</v>
      </c>
      <c r="J317" t="s">
        <v>15</v>
      </c>
      <c r="K317" t="s">
        <v>1285</v>
      </c>
      <c r="L317" s="52" t="str">
        <f t="shared" si="18"/>
        <v>Head</v>
      </c>
      <c r="M317" s="52">
        <f t="shared" si="19"/>
        <v>316</v>
      </c>
      <c r="N317" t="s">
        <v>1301</v>
      </c>
      <c r="O317" s="2">
        <v>65</v>
      </c>
      <c r="P317" s="52" t="s">
        <v>1651</v>
      </c>
    </row>
    <row r="318" spans="1:16" x14ac:dyDescent="0.2">
      <c r="A318" s="52">
        <v>317</v>
      </c>
      <c r="B318" t="s">
        <v>81</v>
      </c>
      <c r="C318" t="s">
        <v>44</v>
      </c>
      <c r="D318" t="s">
        <v>409</v>
      </c>
      <c r="E318" t="s">
        <v>761</v>
      </c>
      <c r="F318">
        <v>22</v>
      </c>
      <c r="H318" s="55">
        <f t="shared" si="16"/>
        <v>1839</v>
      </c>
      <c r="I318" s="55" t="str">
        <f t="shared" si="17"/>
        <v/>
      </c>
      <c r="J318" t="s">
        <v>12</v>
      </c>
      <c r="K318" t="s">
        <v>551</v>
      </c>
      <c r="L318" s="52" t="str">
        <f t="shared" si="18"/>
        <v>Son</v>
      </c>
      <c r="M318" s="52">
        <f t="shared" si="19"/>
        <v>316</v>
      </c>
      <c r="N318" t="s">
        <v>1301</v>
      </c>
      <c r="O318" s="2">
        <v>65</v>
      </c>
      <c r="P318" s="52" t="s">
        <v>1651</v>
      </c>
    </row>
    <row r="319" spans="1:16" x14ac:dyDescent="0.2">
      <c r="A319" s="52">
        <v>318</v>
      </c>
      <c r="B319" t="s">
        <v>81</v>
      </c>
      <c r="C319" t="s">
        <v>148</v>
      </c>
      <c r="D319" t="s">
        <v>409</v>
      </c>
      <c r="E319" t="s">
        <v>761</v>
      </c>
      <c r="F319">
        <v>20</v>
      </c>
      <c r="H319" s="55">
        <f t="shared" si="16"/>
        <v>1841</v>
      </c>
      <c r="I319" s="55" t="str">
        <f t="shared" si="17"/>
        <v/>
      </c>
      <c r="J319" t="s">
        <v>12</v>
      </c>
      <c r="K319" t="s">
        <v>551</v>
      </c>
      <c r="L319" s="52" t="str">
        <f t="shared" si="18"/>
        <v>Son</v>
      </c>
      <c r="M319" s="52">
        <f t="shared" si="19"/>
        <v>316</v>
      </c>
      <c r="N319" t="s">
        <v>1301</v>
      </c>
      <c r="O319" s="2">
        <v>65</v>
      </c>
      <c r="P319" s="52" t="s">
        <v>1651</v>
      </c>
    </row>
    <row r="320" spans="1:16" x14ac:dyDescent="0.2">
      <c r="A320" s="52">
        <v>319</v>
      </c>
      <c r="B320" t="s">
        <v>81</v>
      </c>
      <c r="C320" t="s">
        <v>169</v>
      </c>
      <c r="D320" t="s">
        <v>400</v>
      </c>
      <c r="E320" t="s">
        <v>761</v>
      </c>
      <c r="G320">
        <v>19</v>
      </c>
      <c r="H320" s="55" t="str">
        <f t="shared" si="16"/>
        <v/>
      </c>
      <c r="I320" s="55">
        <f t="shared" si="17"/>
        <v>1842</v>
      </c>
      <c r="J320" t="s">
        <v>1301</v>
      </c>
      <c r="K320" t="s">
        <v>551</v>
      </c>
      <c r="L320" s="52" t="str">
        <f t="shared" si="18"/>
        <v>Daughter</v>
      </c>
      <c r="M320" s="52">
        <f t="shared" si="19"/>
        <v>316</v>
      </c>
      <c r="N320" t="s">
        <v>1301</v>
      </c>
      <c r="O320" s="2">
        <v>65</v>
      </c>
      <c r="P320" s="52" t="s">
        <v>1651</v>
      </c>
    </row>
    <row r="321" spans="1:16" x14ac:dyDescent="0.2">
      <c r="A321" s="52">
        <v>320</v>
      </c>
      <c r="B321" t="s">
        <v>81</v>
      </c>
      <c r="C321" t="s">
        <v>192</v>
      </c>
      <c r="D321" t="s">
        <v>409</v>
      </c>
      <c r="E321" t="s">
        <v>761</v>
      </c>
      <c r="F321">
        <v>18</v>
      </c>
      <c r="H321" s="55">
        <f t="shared" si="16"/>
        <v>1843</v>
      </c>
      <c r="I321" s="55" t="str">
        <f t="shared" si="17"/>
        <v/>
      </c>
      <c r="J321" t="s">
        <v>12</v>
      </c>
      <c r="K321" t="s">
        <v>551</v>
      </c>
      <c r="L321" s="52" t="str">
        <f t="shared" si="18"/>
        <v>Son</v>
      </c>
      <c r="M321" s="52">
        <f t="shared" si="19"/>
        <v>316</v>
      </c>
      <c r="N321" t="s">
        <v>1301</v>
      </c>
      <c r="O321" s="2">
        <v>65</v>
      </c>
      <c r="P321" s="52" t="s">
        <v>1651</v>
      </c>
    </row>
    <row r="322" spans="1:16" x14ac:dyDescent="0.2">
      <c r="A322" s="52">
        <v>321</v>
      </c>
      <c r="B322" t="s">
        <v>81</v>
      </c>
      <c r="C322" t="s">
        <v>167</v>
      </c>
      <c r="D322" t="s">
        <v>409</v>
      </c>
      <c r="E322" t="s">
        <v>761</v>
      </c>
      <c r="F322">
        <v>15</v>
      </c>
      <c r="H322" s="55">
        <f t="shared" si="16"/>
        <v>1846</v>
      </c>
      <c r="I322" s="55" t="str">
        <f t="shared" si="17"/>
        <v/>
      </c>
      <c r="J322" t="s">
        <v>12</v>
      </c>
      <c r="K322" t="s">
        <v>551</v>
      </c>
      <c r="L322" s="52" t="str">
        <f t="shared" si="18"/>
        <v>Son</v>
      </c>
      <c r="M322" s="52">
        <f t="shared" si="19"/>
        <v>316</v>
      </c>
      <c r="N322" t="s">
        <v>1301</v>
      </c>
      <c r="O322" s="2">
        <v>65</v>
      </c>
      <c r="P322" s="52" t="s">
        <v>1651</v>
      </c>
    </row>
    <row r="323" spans="1:16" x14ac:dyDescent="0.2">
      <c r="A323" s="52">
        <v>322</v>
      </c>
      <c r="B323" t="s">
        <v>81</v>
      </c>
      <c r="C323" t="s">
        <v>98</v>
      </c>
      <c r="D323" t="s">
        <v>409</v>
      </c>
      <c r="E323" t="s">
        <v>761</v>
      </c>
      <c r="F323">
        <v>13</v>
      </c>
      <c r="H323" s="55">
        <f t="shared" ref="H323:H341" si="20">IF(ISBLANK(F323),"",INT(1861.25-F323))</f>
        <v>1848</v>
      </c>
      <c r="I323" s="55" t="str">
        <f t="shared" ref="I323:I341" si="21">IF(ISBLANK(G323),"",IF(ISBLANK(F323),INT(1861.25-G323),"Error"))</f>
        <v/>
      </c>
      <c r="J323" t="s">
        <v>12</v>
      </c>
      <c r="K323" t="s">
        <v>551</v>
      </c>
      <c r="L323" s="52" t="str">
        <f t="shared" si="18"/>
        <v>Son</v>
      </c>
      <c r="M323" s="52">
        <f t="shared" si="19"/>
        <v>316</v>
      </c>
      <c r="N323" t="s">
        <v>1301</v>
      </c>
      <c r="O323" s="2">
        <v>65</v>
      </c>
      <c r="P323" s="52" t="s">
        <v>1651</v>
      </c>
    </row>
    <row r="324" spans="1:16" x14ac:dyDescent="0.2">
      <c r="A324" s="52">
        <v>323</v>
      </c>
      <c r="B324" t="s">
        <v>81</v>
      </c>
      <c r="C324" t="s">
        <v>345</v>
      </c>
      <c r="D324" t="s">
        <v>400</v>
      </c>
      <c r="E324" t="s">
        <v>761</v>
      </c>
      <c r="G324">
        <v>12</v>
      </c>
      <c r="H324" s="55" t="str">
        <f t="shared" si="20"/>
        <v/>
      </c>
      <c r="I324" s="55">
        <f t="shared" si="21"/>
        <v>1849</v>
      </c>
      <c r="J324" t="s">
        <v>784</v>
      </c>
      <c r="K324" t="s">
        <v>551</v>
      </c>
      <c r="L324" s="52" t="str">
        <f t="shared" ref="L324:L341" si="22">IF(ISBLANK(D324),"",D324)</f>
        <v>Daughter</v>
      </c>
      <c r="M324" s="52">
        <f t="shared" ref="M324:M341" si="23">IF(L324="Head",A324,M323)</f>
        <v>316</v>
      </c>
      <c r="N324" t="s">
        <v>1301</v>
      </c>
      <c r="O324" s="2">
        <v>65</v>
      </c>
      <c r="P324" s="52" t="s">
        <v>1651</v>
      </c>
    </row>
    <row r="325" spans="1:16" x14ac:dyDescent="0.2">
      <c r="A325" s="52">
        <v>324</v>
      </c>
      <c r="B325" t="s">
        <v>81</v>
      </c>
      <c r="C325" t="s">
        <v>60</v>
      </c>
      <c r="D325" t="s">
        <v>409</v>
      </c>
      <c r="E325" t="s">
        <v>761</v>
      </c>
      <c r="F325">
        <v>9</v>
      </c>
      <c r="H325" s="55">
        <f t="shared" si="20"/>
        <v>1852</v>
      </c>
      <c r="I325" s="55" t="str">
        <f t="shared" si="21"/>
        <v/>
      </c>
      <c r="J325" t="s">
        <v>784</v>
      </c>
      <c r="K325" t="s">
        <v>1115</v>
      </c>
      <c r="L325" s="52" t="str">
        <f t="shared" si="22"/>
        <v>Son</v>
      </c>
      <c r="M325" s="52">
        <f t="shared" si="23"/>
        <v>316</v>
      </c>
      <c r="N325" t="s">
        <v>1301</v>
      </c>
      <c r="O325" s="2">
        <v>65</v>
      </c>
      <c r="P325" s="52" t="s">
        <v>1651</v>
      </c>
    </row>
    <row r="326" spans="1:16" x14ac:dyDescent="0.2">
      <c r="A326" s="52">
        <v>325</v>
      </c>
      <c r="B326" t="s">
        <v>985</v>
      </c>
      <c r="C326" t="s">
        <v>1858</v>
      </c>
      <c r="D326" t="s">
        <v>767</v>
      </c>
      <c r="E326" t="s">
        <v>502</v>
      </c>
      <c r="F326">
        <v>30</v>
      </c>
      <c r="H326" s="55">
        <f t="shared" si="20"/>
        <v>1831</v>
      </c>
      <c r="I326" s="55" t="str">
        <f t="shared" si="21"/>
        <v/>
      </c>
      <c r="J326" t="s">
        <v>12</v>
      </c>
      <c r="K326" t="s">
        <v>987</v>
      </c>
      <c r="L326" s="52" t="str">
        <f t="shared" si="22"/>
        <v>Son-in-law</v>
      </c>
      <c r="M326" s="52">
        <f t="shared" si="23"/>
        <v>316</v>
      </c>
      <c r="N326" t="s">
        <v>1301</v>
      </c>
      <c r="O326" s="2">
        <v>65</v>
      </c>
      <c r="P326" s="52" t="s">
        <v>1651</v>
      </c>
    </row>
    <row r="327" spans="1:16" x14ac:dyDescent="0.2">
      <c r="A327" s="52">
        <v>326</v>
      </c>
      <c r="B327" t="s">
        <v>985</v>
      </c>
      <c r="C327" t="s">
        <v>430</v>
      </c>
      <c r="D327" t="s">
        <v>404</v>
      </c>
      <c r="E327" t="s">
        <v>761</v>
      </c>
      <c r="G327">
        <v>1</v>
      </c>
      <c r="H327" s="55" t="str">
        <f t="shared" si="20"/>
        <v/>
      </c>
      <c r="I327" s="55">
        <f t="shared" si="21"/>
        <v>1860</v>
      </c>
      <c r="J327" t="s">
        <v>1301</v>
      </c>
      <c r="K327" t="s">
        <v>903</v>
      </c>
      <c r="L327" s="52" t="str">
        <f t="shared" si="22"/>
        <v>Granddaughter</v>
      </c>
      <c r="M327" s="52">
        <f t="shared" si="23"/>
        <v>316</v>
      </c>
      <c r="N327" t="s">
        <v>1301</v>
      </c>
      <c r="O327" s="2">
        <v>65</v>
      </c>
      <c r="P327" s="52" t="s">
        <v>1651</v>
      </c>
    </row>
    <row r="328" spans="1:16" x14ac:dyDescent="0.2">
      <c r="A328" s="52">
        <v>327</v>
      </c>
      <c r="B328" t="s">
        <v>108</v>
      </c>
      <c r="C328" t="s">
        <v>77</v>
      </c>
      <c r="D328" t="s">
        <v>9</v>
      </c>
      <c r="E328" t="s">
        <v>5</v>
      </c>
      <c r="F328">
        <v>37</v>
      </c>
      <c r="H328" s="55">
        <f t="shared" si="20"/>
        <v>1824</v>
      </c>
      <c r="I328" s="55" t="str">
        <f t="shared" si="21"/>
        <v/>
      </c>
      <c r="J328" t="s">
        <v>147</v>
      </c>
      <c r="K328" t="s">
        <v>751</v>
      </c>
      <c r="L328" s="52" t="str">
        <f t="shared" si="22"/>
        <v>Head</v>
      </c>
      <c r="M328" s="52">
        <f t="shared" si="23"/>
        <v>327</v>
      </c>
      <c r="N328" t="s">
        <v>1301</v>
      </c>
      <c r="O328" s="2">
        <v>66</v>
      </c>
      <c r="P328" s="52" t="s">
        <v>1651</v>
      </c>
    </row>
    <row r="329" spans="1:16" x14ac:dyDescent="0.2">
      <c r="A329" s="52">
        <v>328</v>
      </c>
      <c r="B329" t="s">
        <v>108</v>
      </c>
      <c r="C329" t="s">
        <v>345</v>
      </c>
      <c r="D329" t="s">
        <v>397</v>
      </c>
      <c r="E329" t="s">
        <v>5</v>
      </c>
      <c r="G329">
        <v>35</v>
      </c>
      <c r="H329" s="55" t="str">
        <f t="shared" si="20"/>
        <v/>
      </c>
      <c r="I329" s="55">
        <f t="shared" si="21"/>
        <v>1826</v>
      </c>
      <c r="J329" t="s">
        <v>1650</v>
      </c>
      <c r="K329" t="s">
        <v>896</v>
      </c>
      <c r="L329" s="52" t="str">
        <f t="shared" si="22"/>
        <v>Wife</v>
      </c>
      <c r="M329" s="52">
        <f t="shared" si="23"/>
        <v>327</v>
      </c>
      <c r="N329" t="s">
        <v>1301</v>
      </c>
      <c r="O329" s="2">
        <v>66</v>
      </c>
      <c r="P329" s="52" t="s">
        <v>1651</v>
      </c>
    </row>
    <row r="330" spans="1:16" x14ac:dyDescent="0.2">
      <c r="A330" s="52">
        <v>329</v>
      </c>
      <c r="B330" t="s">
        <v>108</v>
      </c>
      <c r="C330" t="s">
        <v>986</v>
      </c>
      <c r="D330" t="s">
        <v>400</v>
      </c>
      <c r="E330" t="s">
        <v>761</v>
      </c>
      <c r="G330">
        <v>13</v>
      </c>
      <c r="H330" s="55" t="str">
        <f t="shared" si="20"/>
        <v/>
      </c>
      <c r="I330" s="55">
        <f t="shared" si="21"/>
        <v>1848</v>
      </c>
      <c r="J330" t="s">
        <v>1301</v>
      </c>
      <c r="K330" t="s">
        <v>1115</v>
      </c>
      <c r="L330" s="52" t="str">
        <f t="shared" si="22"/>
        <v>Daughter</v>
      </c>
      <c r="M330" s="52">
        <f t="shared" si="23"/>
        <v>327</v>
      </c>
      <c r="N330" t="s">
        <v>1301</v>
      </c>
      <c r="O330" s="2">
        <v>66</v>
      </c>
      <c r="P330" s="52" t="s">
        <v>1651</v>
      </c>
    </row>
    <row r="331" spans="1:16" x14ac:dyDescent="0.2">
      <c r="A331" s="52">
        <v>330</v>
      </c>
      <c r="B331" t="s">
        <v>108</v>
      </c>
      <c r="C331" t="s">
        <v>60</v>
      </c>
      <c r="D331" t="s">
        <v>409</v>
      </c>
      <c r="E331" t="s">
        <v>761</v>
      </c>
      <c r="F331">
        <v>12</v>
      </c>
      <c r="H331" s="55">
        <f t="shared" si="20"/>
        <v>1849</v>
      </c>
      <c r="I331" s="55" t="str">
        <f t="shared" si="21"/>
        <v/>
      </c>
      <c r="J331" t="s">
        <v>1301</v>
      </c>
      <c r="K331" t="s">
        <v>1115</v>
      </c>
      <c r="L331" s="52" t="str">
        <f t="shared" si="22"/>
        <v>Son</v>
      </c>
      <c r="M331" s="52">
        <f t="shared" si="23"/>
        <v>327</v>
      </c>
      <c r="N331" t="s">
        <v>1301</v>
      </c>
      <c r="O331" s="2">
        <v>66</v>
      </c>
      <c r="P331" s="52" t="s">
        <v>1651</v>
      </c>
    </row>
    <row r="332" spans="1:16" x14ac:dyDescent="0.2">
      <c r="A332" s="52">
        <v>331</v>
      </c>
      <c r="B332" t="s">
        <v>108</v>
      </c>
      <c r="C332" t="s">
        <v>44</v>
      </c>
      <c r="D332" t="s">
        <v>409</v>
      </c>
      <c r="E332" t="s">
        <v>1309</v>
      </c>
      <c r="F332">
        <v>10</v>
      </c>
      <c r="H332" s="55">
        <f t="shared" si="20"/>
        <v>1851</v>
      </c>
      <c r="I332" s="55" t="str">
        <f t="shared" si="21"/>
        <v/>
      </c>
      <c r="J332" t="s">
        <v>1301</v>
      </c>
      <c r="K332" t="s">
        <v>1115</v>
      </c>
      <c r="L332" s="52" t="str">
        <f t="shared" si="22"/>
        <v>Son</v>
      </c>
      <c r="M332" s="52">
        <f t="shared" si="23"/>
        <v>327</v>
      </c>
      <c r="N332" t="s">
        <v>1301</v>
      </c>
      <c r="O332" s="2">
        <v>66</v>
      </c>
      <c r="P332" s="52" t="s">
        <v>1651</v>
      </c>
    </row>
    <row r="333" spans="1:16" x14ac:dyDescent="0.2">
      <c r="A333" s="52">
        <v>332</v>
      </c>
      <c r="B333" t="s">
        <v>108</v>
      </c>
      <c r="C333" t="s">
        <v>123</v>
      </c>
      <c r="D333" t="s">
        <v>400</v>
      </c>
      <c r="E333" t="s">
        <v>1309</v>
      </c>
      <c r="G333">
        <v>8</v>
      </c>
      <c r="H333" s="55" t="str">
        <f t="shared" si="20"/>
        <v/>
      </c>
      <c r="I333" s="55">
        <f t="shared" si="21"/>
        <v>1853</v>
      </c>
      <c r="J333" t="s">
        <v>1301</v>
      </c>
      <c r="K333" t="s">
        <v>1115</v>
      </c>
      <c r="L333" s="52" t="str">
        <f t="shared" si="22"/>
        <v>Daughter</v>
      </c>
      <c r="M333" s="52">
        <f t="shared" si="23"/>
        <v>327</v>
      </c>
      <c r="N333" t="s">
        <v>1301</v>
      </c>
      <c r="O333" s="2">
        <v>66</v>
      </c>
      <c r="P333" s="52" t="s">
        <v>1651</v>
      </c>
    </row>
    <row r="334" spans="1:16" x14ac:dyDescent="0.2">
      <c r="A334" s="52">
        <v>333</v>
      </c>
      <c r="B334" t="s">
        <v>108</v>
      </c>
      <c r="C334" t="s">
        <v>192</v>
      </c>
      <c r="D334" t="s">
        <v>409</v>
      </c>
      <c r="E334" t="s">
        <v>1309</v>
      </c>
      <c r="F334">
        <v>7</v>
      </c>
      <c r="H334" s="55">
        <f t="shared" si="20"/>
        <v>1854</v>
      </c>
      <c r="I334" s="55" t="str">
        <f t="shared" si="21"/>
        <v/>
      </c>
      <c r="J334" t="s">
        <v>1301</v>
      </c>
      <c r="K334" t="s">
        <v>1115</v>
      </c>
      <c r="L334" s="52" t="str">
        <f t="shared" si="22"/>
        <v>Son</v>
      </c>
      <c r="M334" s="52">
        <f t="shared" si="23"/>
        <v>327</v>
      </c>
      <c r="N334" t="s">
        <v>1301</v>
      </c>
      <c r="O334" s="2">
        <v>66</v>
      </c>
      <c r="P334" s="52" t="s">
        <v>1651</v>
      </c>
    </row>
    <row r="335" spans="1:16" x14ac:dyDescent="0.2">
      <c r="A335" s="52">
        <v>334</v>
      </c>
      <c r="B335" t="s">
        <v>108</v>
      </c>
      <c r="C335" t="s">
        <v>430</v>
      </c>
      <c r="D335" t="s">
        <v>400</v>
      </c>
      <c r="E335" t="s">
        <v>1309</v>
      </c>
      <c r="G335">
        <v>5</v>
      </c>
      <c r="H335" s="55" t="str">
        <f t="shared" si="20"/>
        <v/>
      </c>
      <c r="I335" s="55">
        <f t="shared" si="21"/>
        <v>1856</v>
      </c>
      <c r="J335" t="s">
        <v>1301</v>
      </c>
      <c r="K335" t="s">
        <v>1115</v>
      </c>
      <c r="L335" s="52" t="str">
        <f t="shared" si="22"/>
        <v>Daughter</v>
      </c>
      <c r="M335" s="52">
        <f t="shared" si="23"/>
        <v>327</v>
      </c>
      <c r="N335" t="s">
        <v>1301</v>
      </c>
      <c r="O335" s="2">
        <v>66</v>
      </c>
      <c r="P335" s="52" t="s">
        <v>1651</v>
      </c>
    </row>
    <row r="336" spans="1:16" x14ac:dyDescent="0.2">
      <c r="A336" s="52">
        <v>335</v>
      </c>
      <c r="B336" t="s">
        <v>108</v>
      </c>
      <c r="C336" t="s">
        <v>50</v>
      </c>
      <c r="D336" t="s">
        <v>409</v>
      </c>
      <c r="E336" t="s">
        <v>1309</v>
      </c>
      <c r="F336">
        <v>4</v>
      </c>
      <c r="H336" s="55">
        <f t="shared" si="20"/>
        <v>1857</v>
      </c>
      <c r="I336" s="55" t="str">
        <f t="shared" si="21"/>
        <v/>
      </c>
      <c r="J336" t="s">
        <v>1301</v>
      </c>
      <c r="K336" t="s">
        <v>1115</v>
      </c>
      <c r="L336" s="52" t="str">
        <f t="shared" si="22"/>
        <v>Son</v>
      </c>
      <c r="M336" s="52">
        <f t="shared" si="23"/>
        <v>327</v>
      </c>
      <c r="N336" t="s">
        <v>1301</v>
      </c>
      <c r="O336" s="2">
        <v>66</v>
      </c>
      <c r="P336" s="52" t="s">
        <v>1651</v>
      </c>
    </row>
    <row r="337" spans="1:16" x14ac:dyDescent="0.2">
      <c r="A337" s="52">
        <v>336</v>
      </c>
      <c r="B337" t="s">
        <v>108</v>
      </c>
      <c r="C337" t="s">
        <v>338</v>
      </c>
      <c r="D337" t="s">
        <v>400</v>
      </c>
      <c r="E337" t="s">
        <v>1309</v>
      </c>
      <c r="G337">
        <v>2</v>
      </c>
      <c r="H337" s="55" t="str">
        <f t="shared" si="20"/>
        <v/>
      </c>
      <c r="I337" s="55">
        <f t="shared" si="21"/>
        <v>1859</v>
      </c>
      <c r="J337" t="s">
        <v>1301</v>
      </c>
      <c r="K337" t="s">
        <v>1115</v>
      </c>
      <c r="L337" s="52" t="str">
        <f t="shared" si="22"/>
        <v>Daughter</v>
      </c>
      <c r="M337" s="52">
        <f t="shared" si="23"/>
        <v>327</v>
      </c>
      <c r="N337" t="s">
        <v>1301</v>
      </c>
      <c r="O337" s="2">
        <v>66</v>
      </c>
      <c r="P337" s="52" t="s">
        <v>1651</v>
      </c>
    </row>
    <row r="338" spans="1:16" x14ac:dyDescent="0.2">
      <c r="A338" s="52">
        <v>337</v>
      </c>
      <c r="B338" t="s">
        <v>108</v>
      </c>
      <c r="C338" t="s">
        <v>336</v>
      </c>
      <c r="D338" t="s">
        <v>409</v>
      </c>
      <c r="E338" t="s">
        <v>1309</v>
      </c>
      <c r="F338">
        <v>1</v>
      </c>
      <c r="H338" s="55">
        <f t="shared" si="20"/>
        <v>1860</v>
      </c>
      <c r="I338" s="55" t="str">
        <f t="shared" si="21"/>
        <v/>
      </c>
      <c r="J338" t="s">
        <v>1301</v>
      </c>
      <c r="K338" t="s">
        <v>1115</v>
      </c>
      <c r="L338" s="52" t="str">
        <f t="shared" si="22"/>
        <v>Son</v>
      </c>
      <c r="M338" s="52">
        <f t="shared" si="23"/>
        <v>327</v>
      </c>
      <c r="N338" t="s">
        <v>1301</v>
      </c>
      <c r="O338" s="2">
        <v>66</v>
      </c>
      <c r="P338" s="52" t="s">
        <v>1651</v>
      </c>
    </row>
    <row r="339" spans="1:16" x14ac:dyDescent="0.2">
      <c r="A339" s="52">
        <v>338</v>
      </c>
      <c r="B339" t="s">
        <v>76</v>
      </c>
      <c r="C339" t="s">
        <v>60</v>
      </c>
      <c r="D339" t="s">
        <v>9</v>
      </c>
      <c r="E339" t="s">
        <v>5</v>
      </c>
      <c r="F339">
        <v>37</v>
      </c>
      <c r="H339" s="55">
        <f t="shared" si="20"/>
        <v>1824</v>
      </c>
      <c r="I339" s="55" t="str">
        <f t="shared" si="21"/>
        <v/>
      </c>
      <c r="J339" t="s">
        <v>12</v>
      </c>
      <c r="K339" t="s">
        <v>561</v>
      </c>
      <c r="L339" s="52" t="str">
        <f t="shared" si="22"/>
        <v>Head</v>
      </c>
      <c r="M339" s="52">
        <f t="shared" si="23"/>
        <v>338</v>
      </c>
      <c r="N339" t="s">
        <v>1301</v>
      </c>
      <c r="O339" s="2">
        <v>67</v>
      </c>
      <c r="P339" s="52" t="s">
        <v>1651</v>
      </c>
    </row>
    <row r="340" spans="1:16" x14ac:dyDescent="0.2">
      <c r="A340" s="52">
        <v>339</v>
      </c>
      <c r="B340" t="s">
        <v>76</v>
      </c>
      <c r="C340" t="s">
        <v>123</v>
      </c>
      <c r="D340" t="s">
        <v>397</v>
      </c>
      <c r="E340" t="s">
        <v>5</v>
      </c>
      <c r="G340">
        <v>29</v>
      </c>
      <c r="H340" s="55" t="str">
        <f t="shared" si="20"/>
        <v/>
      </c>
      <c r="I340" s="55">
        <f t="shared" si="21"/>
        <v>1832</v>
      </c>
      <c r="J340" t="s">
        <v>1301</v>
      </c>
      <c r="K340" t="s">
        <v>1115</v>
      </c>
      <c r="L340" s="52" t="str">
        <f t="shared" si="22"/>
        <v>Wife</v>
      </c>
      <c r="M340" s="52">
        <f t="shared" si="23"/>
        <v>338</v>
      </c>
      <c r="N340" t="s">
        <v>1301</v>
      </c>
      <c r="O340" s="2">
        <v>67</v>
      </c>
      <c r="P340" s="52" t="s">
        <v>1651</v>
      </c>
    </row>
    <row r="341" spans="1:16" x14ac:dyDescent="0.2">
      <c r="A341" s="52">
        <v>340</v>
      </c>
      <c r="B341" t="s">
        <v>76</v>
      </c>
      <c r="C341" t="s">
        <v>44</v>
      </c>
      <c r="D341" t="s">
        <v>409</v>
      </c>
      <c r="E341" t="s">
        <v>1309</v>
      </c>
      <c r="F341">
        <v>2</v>
      </c>
      <c r="H341" s="55">
        <f t="shared" si="20"/>
        <v>1859</v>
      </c>
      <c r="I341" s="55" t="str">
        <f t="shared" si="21"/>
        <v/>
      </c>
      <c r="J341" t="s">
        <v>1301</v>
      </c>
      <c r="K341" t="s">
        <v>1115</v>
      </c>
      <c r="L341" s="52" t="str">
        <f t="shared" si="22"/>
        <v>Son</v>
      </c>
      <c r="M341" s="52">
        <f t="shared" si="23"/>
        <v>338</v>
      </c>
      <c r="N341" t="s">
        <v>1301</v>
      </c>
      <c r="O341" s="2">
        <v>67</v>
      </c>
      <c r="P341" s="52" t="s">
        <v>1651</v>
      </c>
    </row>
  </sheetData>
  <autoFilter ref="A1:P341"/>
  <phoneticPr fontId="0" type="noConversion"/>
  <pageMargins left="0.75" right="0.75" top="1" bottom="1" header="0.5" footer="0.5"/>
  <pageSetup paperSize="2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309"/>
  <sheetViews>
    <sheetView workbookViewId="0">
      <pane xSplit="1" ySplit="1" topLeftCell="B140" activePane="bottomRight" state="frozen"/>
      <selection pane="topRight" activeCell="B1" sqref="B1"/>
      <selection pane="bottomLeft" activeCell="A2" sqref="A2"/>
      <selection pane="bottomRight" activeCell="C155" sqref="C155"/>
    </sheetView>
  </sheetViews>
  <sheetFormatPr defaultRowHeight="12.75" x14ac:dyDescent="0.2"/>
  <cols>
    <col min="1" max="1" width="9.140625" style="52"/>
    <col min="2" max="2" width="11.7109375" bestFit="1" customWidth="1"/>
    <col min="3" max="3" width="14" customWidth="1"/>
    <col min="4" max="4" width="13.28515625" bestFit="1" customWidth="1"/>
    <col min="5" max="5" width="9.7109375" customWidth="1"/>
    <col min="8" max="9" width="9.140625" style="52" customWidth="1"/>
    <col min="10" max="10" width="22.7109375" customWidth="1"/>
    <col min="11" max="11" width="28.140625" customWidth="1"/>
    <col min="12" max="13" width="9.140625" style="52"/>
    <col min="14" max="14" width="19.140625" customWidth="1"/>
    <col min="16" max="16" width="31.7109375" style="52" customWidth="1"/>
  </cols>
  <sheetData>
    <row r="1" spans="1:16" s="1" customFormat="1" ht="63" x14ac:dyDescent="0.25">
      <c r="A1" s="57" t="s">
        <v>4</v>
      </c>
      <c r="B1" s="1" t="s">
        <v>7</v>
      </c>
      <c r="C1" s="1" t="s">
        <v>8</v>
      </c>
      <c r="D1" s="1" t="s">
        <v>0</v>
      </c>
      <c r="E1" s="5" t="s">
        <v>5</v>
      </c>
      <c r="F1" s="1" t="s">
        <v>20</v>
      </c>
      <c r="G1" s="1" t="s">
        <v>21</v>
      </c>
      <c r="H1" s="57" t="s">
        <v>629</v>
      </c>
      <c r="I1" s="57" t="s">
        <v>630</v>
      </c>
      <c r="J1" s="1" t="s">
        <v>2</v>
      </c>
      <c r="K1" s="1" t="s">
        <v>1</v>
      </c>
      <c r="L1" s="59" t="s">
        <v>10</v>
      </c>
      <c r="M1" s="63" t="s">
        <v>11</v>
      </c>
      <c r="N1" s="1" t="s">
        <v>3</v>
      </c>
      <c r="O1" s="1" t="s">
        <v>6</v>
      </c>
      <c r="P1" s="57" t="s">
        <v>40</v>
      </c>
    </row>
    <row r="2" spans="1:16" x14ac:dyDescent="0.2">
      <c r="A2" s="52">
        <v>1</v>
      </c>
      <c r="B2" t="s">
        <v>196</v>
      </c>
      <c r="C2" t="s">
        <v>44</v>
      </c>
      <c r="D2" t="s">
        <v>9</v>
      </c>
      <c r="E2" t="s">
        <v>5</v>
      </c>
      <c r="F2">
        <v>38</v>
      </c>
      <c r="H2" s="55">
        <f>IF(ISBLANK(F2),"",INT(1871.25-F2))</f>
        <v>1833</v>
      </c>
      <c r="I2" s="55" t="str">
        <f>IF(ISBLANK(G2),"",IF(ISBLANK(F2),INT(1871.25-G2),"Error"))</f>
        <v/>
      </c>
      <c r="J2" t="s">
        <v>12</v>
      </c>
      <c r="K2" t="s">
        <v>904</v>
      </c>
      <c r="L2" s="52" t="str">
        <f>IF(ISBLANK(D2),"",D2)</f>
        <v>Head</v>
      </c>
      <c r="M2" s="52">
        <v>1</v>
      </c>
      <c r="N2" t="s">
        <v>1301</v>
      </c>
      <c r="O2" s="2">
        <v>1</v>
      </c>
      <c r="P2" s="52" t="s">
        <v>1651</v>
      </c>
    </row>
    <row r="3" spans="1:16" x14ac:dyDescent="0.2">
      <c r="A3" s="52">
        <v>2</v>
      </c>
      <c r="B3" t="s">
        <v>196</v>
      </c>
      <c r="C3" t="s">
        <v>667</v>
      </c>
      <c r="D3" t="s">
        <v>397</v>
      </c>
      <c r="E3" t="s">
        <v>5</v>
      </c>
      <c r="G3">
        <v>31</v>
      </c>
      <c r="H3" s="55" t="str">
        <f t="shared" ref="H3:H66" si="0">IF(ISBLANK(F3),"",INT(1871.25-F3))</f>
        <v/>
      </c>
      <c r="I3" s="55">
        <f t="shared" ref="I3:I66" si="1">IF(ISBLANK(G3),"",IF(ISBLANK(F3),INT(1871.25-G3),"Error"))</f>
        <v>1840</v>
      </c>
      <c r="J3" t="s">
        <v>1301</v>
      </c>
      <c r="K3" t="s">
        <v>1115</v>
      </c>
      <c r="L3" s="52" t="str">
        <f>IF(ISBLANK(D3),"",D3)</f>
        <v>Wife</v>
      </c>
      <c r="M3" s="52">
        <f t="shared" ref="M3:M66" si="2">IF(OR(L3="Vacant",L3="Head"),A3,M2)</f>
        <v>1</v>
      </c>
      <c r="N3" t="s">
        <v>1301</v>
      </c>
      <c r="O3" s="2">
        <v>1</v>
      </c>
      <c r="P3" s="52" t="s">
        <v>1651</v>
      </c>
    </row>
    <row r="4" spans="1:16" x14ac:dyDescent="0.2">
      <c r="A4" s="52">
        <v>3</v>
      </c>
      <c r="B4" t="s">
        <v>196</v>
      </c>
      <c r="C4" t="s">
        <v>326</v>
      </c>
      <c r="D4" t="s">
        <v>409</v>
      </c>
      <c r="E4" t="s">
        <v>1309</v>
      </c>
      <c r="F4">
        <v>13</v>
      </c>
      <c r="H4" s="55">
        <f t="shared" si="0"/>
        <v>1858</v>
      </c>
      <c r="I4" s="55" t="str">
        <f t="shared" si="1"/>
        <v/>
      </c>
      <c r="J4" t="s">
        <v>12</v>
      </c>
      <c r="K4" t="s">
        <v>1115</v>
      </c>
      <c r="L4" s="52" t="str">
        <f t="shared" ref="L4:L67" si="3">IF(ISBLANK(D4),"",D4)</f>
        <v>Son</v>
      </c>
      <c r="M4" s="52">
        <f t="shared" si="2"/>
        <v>1</v>
      </c>
      <c r="N4" t="s">
        <v>1301</v>
      </c>
      <c r="O4" s="2">
        <v>1</v>
      </c>
      <c r="P4" s="52" t="s">
        <v>1651</v>
      </c>
    </row>
    <row r="5" spans="1:16" x14ac:dyDescent="0.2">
      <c r="A5" s="52">
        <v>4</v>
      </c>
      <c r="B5" t="s">
        <v>196</v>
      </c>
      <c r="C5" t="s">
        <v>50</v>
      </c>
      <c r="D5" t="s">
        <v>409</v>
      </c>
      <c r="E5" s="44" t="s">
        <v>1309</v>
      </c>
      <c r="F5">
        <v>11</v>
      </c>
      <c r="H5" s="55">
        <f t="shared" si="0"/>
        <v>1860</v>
      </c>
      <c r="I5" s="55" t="str">
        <f t="shared" si="1"/>
        <v/>
      </c>
      <c r="J5" t="s">
        <v>1301</v>
      </c>
      <c r="K5" t="s">
        <v>1115</v>
      </c>
      <c r="L5" s="52" t="str">
        <f t="shared" si="3"/>
        <v>Son</v>
      </c>
      <c r="M5" s="52">
        <f t="shared" si="2"/>
        <v>1</v>
      </c>
      <c r="N5" t="s">
        <v>1301</v>
      </c>
      <c r="O5" s="2">
        <v>1</v>
      </c>
      <c r="P5" s="52" t="s">
        <v>1651</v>
      </c>
    </row>
    <row r="6" spans="1:16" x14ac:dyDescent="0.2">
      <c r="A6" s="52">
        <v>5</v>
      </c>
      <c r="B6" t="s">
        <v>196</v>
      </c>
      <c r="C6" t="s">
        <v>276</v>
      </c>
      <c r="D6" t="s">
        <v>409</v>
      </c>
      <c r="E6" t="s">
        <v>1309</v>
      </c>
      <c r="F6">
        <v>8</v>
      </c>
      <c r="H6" s="55">
        <f t="shared" si="0"/>
        <v>1863</v>
      </c>
      <c r="I6" s="55" t="str">
        <f t="shared" si="1"/>
        <v/>
      </c>
      <c r="J6" t="s">
        <v>1301</v>
      </c>
      <c r="K6" t="s">
        <v>1115</v>
      </c>
      <c r="L6" s="52" t="str">
        <f t="shared" si="3"/>
        <v>Son</v>
      </c>
      <c r="M6" s="52">
        <f t="shared" si="2"/>
        <v>1</v>
      </c>
      <c r="N6" t="s">
        <v>1301</v>
      </c>
      <c r="O6" s="2">
        <v>1</v>
      </c>
      <c r="P6" s="52" t="s">
        <v>1651</v>
      </c>
    </row>
    <row r="7" spans="1:16" x14ac:dyDescent="0.2">
      <c r="A7" s="52">
        <v>6</v>
      </c>
      <c r="B7" t="s">
        <v>196</v>
      </c>
      <c r="C7" t="s">
        <v>988</v>
      </c>
      <c r="D7" t="s">
        <v>409</v>
      </c>
      <c r="E7" t="s">
        <v>1309</v>
      </c>
      <c r="F7">
        <v>5</v>
      </c>
      <c r="H7" s="55">
        <f t="shared" si="0"/>
        <v>1866</v>
      </c>
      <c r="I7" s="55" t="str">
        <f t="shared" si="1"/>
        <v/>
      </c>
      <c r="J7" t="s">
        <v>1301</v>
      </c>
      <c r="K7" t="s">
        <v>1115</v>
      </c>
      <c r="L7" s="52" t="str">
        <f t="shared" si="3"/>
        <v>Son</v>
      </c>
      <c r="M7" s="52">
        <f t="shared" si="2"/>
        <v>1</v>
      </c>
      <c r="N7" t="s">
        <v>1301</v>
      </c>
      <c r="O7" s="2">
        <v>1</v>
      </c>
      <c r="P7" s="52" t="s">
        <v>1651</v>
      </c>
    </row>
    <row r="8" spans="1:16" x14ac:dyDescent="0.2">
      <c r="A8" s="52">
        <v>7</v>
      </c>
      <c r="B8" t="s">
        <v>196</v>
      </c>
      <c r="C8" t="s">
        <v>989</v>
      </c>
      <c r="D8" t="s">
        <v>409</v>
      </c>
      <c r="E8" t="s">
        <v>1309</v>
      </c>
      <c r="F8">
        <v>3</v>
      </c>
      <c r="H8" s="55">
        <f t="shared" si="0"/>
        <v>1868</v>
      </c>
      <c r="I8" s="55" t="str">
        <f t="shared" si="1"/>
        <v/>
      </c>
      <c r="J8" t="s">
        <v>1301</v>
      </c>
      <c r="K8" t="s">
        <v>1115</v>
      </c>
      <c r="L8" s="52" t="str">
        <f t="shared" si="3"/>
        <v>Son</v>
      </c>
      <c r="M8" s="52">
        <f t="shared" si="2"/>
        <v>1</v>
      </c>
      <c r="N8" t="s">
        <v>1301</v>
      </c>
      <c r="O8" s="2">
        <v>1</v>
      </c>
      <c r="P8" s="52" t="s">
        <v>1651</v>
      </c>
    </row>
    <row r="9" spans="1:16" x14ac:dyDescent="0.2">
      <c r="A9" s="52">
        <v>8</v>
      </c>
      <c r="B9" t="s">
        <v>196</v>
      </c>
      <c r="C9" t="s">
        <v>990</v>
      </c>
      <c r="D9" t="s">
        <v>409</v>
      </c>
      <c r="E9" t="s">
        <v>1309</v>
      </c>
      <c r="F9">
        <f>5/12</f>
        <v>0.41666666666666669</v>
      </c>
      <c r="H9" s="55">
        <f t="shared" si="0"/>
        <v>1870</v>
      </c>
      <c r="I9" s="55" t="str">
        <f t="shared" si="1"/>
        <v/>
      </c>
      <c r="J9" t="s">
        <v>1301</v>
      </c>
      <c r="K9" t="s">
        <v>1115</v>
      </c>
      <c r="L9" s="52" t="str">
        <f t="shared" si="3"/>
        <v>Son</v>
      </c>
      <c r="M9" s="52">
        <f t="shared" si="2"/>
        <v>1</v>
      </c>
      <c r="N9" t="s">
        <v>1301</v>
      </c>
      <c r="O9" s="2">
        <v>1</v>
      </c>
      <c r="P9" s="52" t="s">
        <v>1651</v>
      </c>
    </row>
    <row r="10" spans="1:16" x14ac:dyDescent="0.2">
      <c r="A10" s="52">
        <v>9</v>
      </c>
      <c r="B10" t="s">
        <v>160</v>
      </c>
      <c r="C10" t="s">
        <v>44</v>
      </c>
      <c r="D10" t="s">
        <v>9</v>
      </c>
      <c r="E10" t="s">
        <v>5</v>
      </c>
      <c r="F10">
        <v>59</v>
      </c>
      <c r="H10" s="55">
        <f t="shared" si="0"/>
        <v>1812</v>
      </c>
      <c r="I10" s="55" t="str">
        <f t="shared" si="1"/>
        <v/>
      </c>
      <c r="J10" t="s">
        <v>90</v>
      </c>
      <c r="K10" t="s">
        <v>720</v>
      </c>
      <c r="L10" s="52" t="str">
        <f t="shared" si="3"/>
        <v>Head</v>
      </c>
      <c r="M10" s="52">
        <f t="shared" si="2"/>
        <v>9</v>
      </c>
      <c r="N10" t="s">
        <v>1301</v>
      </c>
      <c r="O10" s="2">
        <v>2</v>
      </c>
      <c r="P10" s="52" t="s">
        <v>1651</v>
      </c>
    </row>
    <row r="11" spans="1:16" x14ac:dyDescent="0.2">
      <c r="A11" s="52">
        <v>10</v>
      </c>
      <c r="B11" t="s">
        <v>160</v>
      </c>
      <c r="C11" t="s">
        <v>123</v>
      </c>
      <c r="D11" t="s">
        <v>397</v>
      </c>
      <c r="E11" t="s">
        <v>5</v>
      </c>
      <c r="G11">
        <v>62</v>
      </c>
      <c r="H11" s="55" t="str">
        <f t="shared" si="0"/>
        <v/>
      </c>
      <c r="I11" s="55">
        <f t="shared" si="1"/>
        <v>1809</v>
      </c>
      <c r="J11" t="s">
        <v>1301</v>
      </c>
      <c r="K11" t="s">
        <v>899</v>
      </c>
      <c r="L11" s="52" t="str">
        <f t="shared" si="3"/>
        <v>Wife</v>
      </c>
      <c r="M11" s="52">
        <f t="shared" si="2"/>
        <v>9</v>
      </c>
      <c r="N11" t="s">
        <v>1301</v>
      </c>
      <c r="O11" s="2">
        <v>2</v>
      </c>
      <c r="P11" s="52" t="s">
        <v>1651</v>
      </c>
    </row>
    <row r="12" spans="1:16" x14ac:dyDescent="0.2">
      <c r="A12" s="52">
        <v>11</v>
      </c>
      <c r="B12" s="9" t="s">
        <v>1190</v>
      </c>
      <c r="C12" t="s">
        <v>44</v>
      </c>
      <c r="D12" t="s">
        <v>516</v>
      </c>
      <c r="E12" t="s">
        <v>1309</v>
      </c>
      <c r="F12">
        <v>11</v>
      </c>
      <c r="H12" s="55">
        <f t="shared" si="0"/>
        <v>1860</v>
      </c>
      <c r="I12" s="55" t="str">
        <f t="shared" si="1"/>
        <v/>
      </c>
      <c r="J12" t="s">
        <v>784</v>
      </c>
      <c r="K12" t="s">
        <v>601</v>
      </c>
      <c r="L12" s="52" t="str">
        <f t="shared" si="3"/>
        <v>Grandson</v>
      </c>
      <c r="M12" s="52">
        <f t="shared" si="2"/>
        <v>9</v>
      </c>
      <c r="N12" t="s">
        <v>1301</v>
      </c>
      <c r="O12" s="2">
        <v>2</v>
      </c>
      <c r="P12" s="52" t="s">
        <v>1651</v>
      </c>
    </row>
    <row r="13" spans="1:16" x14ac:dyDescent="0.2">
      <c r="A13" s="52">
        <v>12</v>
      </c>
      <c r="B13" s="9" t="s">
        <v>1190</v>
      </c>
      <c r="C13" t="s">
        <v>50</v>
      </c>
      <c r="D13" t="s">
        <v>516</v>
      </c>
      <c r="E13" t="s">
        <v>1309</v>
      </c>
      <c r="F13">
        <v>8</v>
      </c>
      <c r="H13" s="55">
        <f t="shared" si="0"/>
        <v>1863</v>
      </c>
      <c r="I13" s="55" t="str">
        <f t="shared" si="1"/>
        <v/>
      </c>
      <c r="J13" t="s">
        <v>784</v>
      </c>
      <c r="K13" t="s">
        <v>601</v>
      </c>
      <c r="L13" s="52" t="str">
        <f t="shared" si="3"/>
        <v>Grandson</v>
      </c>
      <c r="M13" s="52">
        <f t="shared" si="2"/>
        <v>9</v>
      </c>
      <c r="N13" t="s">
        <v>1301</v>
      </c>
      <c r="O13" s="2">
        <v>2</v>
      </c>
      <c r="P13" s="52" t="s">
        <v>1651</v>
      </c>
    </row>
    <row r="14" spans="1:16" x14ac:dyDescent="0.2">
      <c r="A14" s="52">
        <v>13</v>
      </c>
      <c r="B14" t="s">
        <v>191</v>
      </c>
      <c r="C14" t="s">
        <v>101</v>
      </c>
      <c r="D14" t="s">
        <v>9</v>
      </c>
      <c r="E14" t="s">
        <v>5</v>
      </c>
      <c r="F14">
        <v>52</v>
      </c>
      <c r="H14" s="55">
        <f t="shared" si="0"/>
        <v>1819</v>
      </c>
      <c r="I14" s="55" t="str">
        <f t="shared" si="1"/>
        <v/>
      </c>
      <c r="J14" t="s">
        <v>90</v>
      </c>
      <c r="K14" t="s">
        <v>603</v>
      </c>
      <c r="L14" s="52" t="str">
        <f t="shared" si="3"/>
        <v>Head</v>
      </c>
      <c r="M14" s="52">
        <f t="shared" si="2"/>
        <v>13</v>
      </c>
      <c r="N14" t="s">
        <v>1301</v>
      </c>
      <c r="O14" s="2">
        <v>3</v>
      </c>
      <c r="P14" s="52" t="s">
        <v>1651</v>
      </c>
    </row>
    <row r="15" spans="1:16" x14ac:dyDescent="0.2">
      <c r="A15" s="52">
        <v>14</v>
      </c>
      <c r="B15" t="s">
        <v>191</v>
      </c>
      <c r="C15" t="s">
        <v>46</v>
      </c>
      <c r="D15" t="s">
        <v>397</v>
      </c>
      <c r="E15" t="s">
        <v>5</v>
      </c>
      <c r="G15">
        <v>48</v>
      </c>
      <c r="H15" s="55" t="str">
        <f t="shared" si="0"/>
        <v/>
      </c>
      <c r="I15" s="55">
        <f t="shared" si="1"/>
        <v>1823</v>
      </c>
      <c r="J15" t="s">
        <v>1301</v>
      </c>
      <c r="K15" t="s">
        <v>991</v>
      </c>
      <c r="L15" s="52" t="str">
        <f t="shared" si="3"/>
        <v>Wife</v>
      </c>
      <c r="M15" s="52">
        <f t="shared" si="2"/>
        <v>13</v>
      </c>
      <c r="N15" t="s">
        <v>1301</v>
      </c>
      <c r="O15" s="2">
        <v>3</v>
      </c>
      <c r="P15" s="52" t="s">
        <v>1651</v>
      </c>
    </row>
    <row r="16" spans="1:16" x14ac:dyDescent="0.2">
      <c r="A16" s="52">
        <v>15</v>
      </c>
      <c r="B16" t="s">
        <v>191</v>
      </c>
      <c r="C16" t="s">
        <v>57</v>
      </c>
      <c r="D16" t="s">
        <v>400</v>
      </c>
      <c r="E16" t="s">
        <v>1309</v>
      </c>
      <c r="G16">
        <v>9</v>
      </c>
      <c r="H16" s="55" t="str">
        <f t="shared" si="0"/>
        <v/>
      </c>
      <c r="I16" s="55">
        <f t="shared" si="1"/>
        <v>1862</v>
      </c>
      <c r="J16" t="s">
        <v>784</v>
      </c>
      <c r="K16" t="s">
        <v>860</v>
      </c>
      <c r="L16" s="52" t="str">
        <f t="shared" si="3"/>
        <v>Daughter</v>
      </c>
      <c r="M16" s="52">
        <f t="shared" si="2"/>
        <v>13</v>
      </c>
      <c r="N16" t="s">
        <v>1301</v>
      </c>
      <c r="O16" s="2">
        <v>3</v>
      </c>
      <c r="P16" s="52" t="s">
        <v>1651</v>
      </c>
    </row>
    <row r="17" spans="1:16" x14ac:dyDescent="0.2">
      <c r="A17" s="52">
        <v>16</v>
      </c>
      <c r="B17" t="s">
        <v>191</v>
      </c>
      <c r="C17" t="s">
        <v>888</v>
      </c>
      <c r="D17" t="s">
        <v>400</v>
      </c>
      <c r="E17" t="s">
        <v>1309</v>
      </c>
      <c r="G17">
        <v>6</v>
      </c>
      <c r="H17" s="55" t="str">
        <f t="shared" si="0"/>
        <v/>
      </c>
      <c r="I17" s="55">
        <f t="shared" si="1"/>
        <v>1865</v>
      </c>
      <c r="J17" t="s">
        <v>784</v>
      </c>
      <c r="K17" t="s">
        <v>860</v>
      </c>
      <c r="L17" s="52" t="str">
        <f t="shared" si="3"/>
        <v>Daughter</v>
      </c>
      <c r="M17" s="52">
        <f t="shared" si="2"/>
        <v>13</v>
      </c>
      <c r="N17" t="s">
        <v>1301</v>
      </c>
      <c r="O17" s="2">
        <v>3</v>
      </c>
      <c r="P17" s="52" t="s">
        <v>1651</v>
      </c>
    </row>
    <row r="18" spans="1:16" x14ac:dyDescent="0.2">
      <c r="A18" s="52">
        <v>17</v>
      </c>
      <c r="B18" t="s">
        <v>156</v>
      </c>
      <c r="C18" t="s">
        <v>192</v>
      </c>
      <c r="D18" t="s">
        <v>9</v>
      </c>
      <c r="E18" t="s">
        <v>5</v>
      </c>
      <c r="F18">
        <v>39</v>
      </c>
      <c r="H18" s="55">
        <f t="shared" si="0"/>
        <v>1832</v>
      </c>
      <c r="I18" s="55" t="str">
        <f t="shared" si="1"/>
        <v/>
      </c>
      <c r="J18" t="s">
        <v>91</v>
      </c>
      <c r="K18" t="s">
        <v>1193</v>
      </c>
      <c r="L18" s="52" t="str">
        <f t="shared" si="3"/>
        <v>Head</v>
      </c>
      <c r="M18" s="52">
        <f t="shared" si="2"/>
        <v>17</v>
      </c>
      <c r="N18" t="s">
        <v>1301</v>
      </c>
      <c r="O18" s="2">
        <v>4</v>
      </c>
      <c r="P18" s="52" t="s">
        <v>1651</v>
      </c>
    </row>
    <row r="19" spans="1:16" x14ac:dyDescent="0.2">
      <c r="A19" s="52">
        <v>18</v>
      </c>
      <c r="B19" t="s">
        <v>156</v>
      </c>
      <c r="C19" t="s">
        <v>635</v>
      </c>
      <c r="D19" t="s">
        <v>397</v>
      </c>
      <c r="E19" t="s">
        <v>5</v>
      </c>
      <c r="G19">
        <v>39</v>
      </c>
      <c r="H19" s="55" t="str">
        <f t="shared" si="0"/>
        <v/>
      </c>
      <c r="I19" s="55">
        <f t="shared" si="1"/>
        <v>1832</v>
      </c>
      <c r="J19" t="s">
        <v>313</v>
      </c>
      <c r="K19" t="s">
        <v>551</v>
      </c>
      <c r="L19" s="52" t="str">
        <f t="shared" si="3"/>
        <v>Wife</v>
      </c>
      <c r="M19" s="52">
        <f t="shared" si="2"/>
        <v>17</v>
      </c>
      <c r="N19" t="s">
        <v>1301</v>
      </c>
      <c r="O19" s="2">
        <v>4</v>
      </c>
      <c r="P19" s="52" t="s">
        <v>1651</v>
      </c>
    </row>
    <row r="20" spans="1:16" x14ac:dyDescent="0.2">
      <c r="A20" s="52">
        <v>19</v>
      </c>
      <c r="B20" t="s">
        <v>156</v>
      </c>
      <c r="C20" t="s">
        <v>385</v>
      </c>
      <c r="D20" t="s">
        <v>409</v>
      </c>
      <c r="E20" t="s">
        <v>1309</v>
      </c>
      <c r="F20">
        <v>1</v>
      </c>
      <c r="H20" s="55">
        <f t="shared" si="0"/>
        <v>1870</v>
      </c>
      <c r="I20" s="55" t="str">
        <f t="shared" si="1"/>
        <v/>
      </c>
      <c r="J20" t="s">
        <v>1301</v>
      </c>
      <c r="K20" t="s">
        <v>1115</v>
      </c>
      <c r="L20" s="52" t="str">
        <f t="shared" si="3"/>
        <v>Son</v>
      </c>
      <c r="M20" s="52">
        <f t="shared" si="2"/>
        <v>17</v>
      </c>
      <c r="N20" t="s">
        <v>1301</v>
      </c>
      <c r="O20" s="2">
        <v>4</v>
      </c>
      <c r="P20" s="52" t="s">
        <v>1651</v>
      </c>
    </row>
    <row r="21" spans="1:16" x14ac:dyDescent="0.2">
      <c r="A21" s="52">
        <v>20</v>
      </c>
      <c r="B21" t="s">
        <v>85</v>
      </c>
      <c r="C21" t="s">
        <v>71</v>
      </c>
      <c r="D21" t="s">
        <v>9</v>
      </c>
      <c r="E21" t="s">
        <v>5</v>
      </c>
      <c r="F21">
        <v>49</v>
      </c>
      <c r="H21" s="55">
        <f t="shared" si="0"/>
        <v>1822</v>
      </c>
      <c r="I21" s="55" t="str">
        <f t="shared" si="1"/>
        <v/>
      </c>
      <c r="J21" t="s">
        <v>90</v>
      </c>
      <c r="K21" t="s">
        <v>1115</v>
      </c>
      <c r="L21" s="52" t="str">
        <f t="shared" si="3"/>
        <v>Head</v>
      </c>
      <c r="M21" s="52">
        <f t="shared" si="2"/>
        <v>20</v>
      </c>
      <c r="N21" t="s">
        <v>1301</v>
      </c>
      <c r="O21" s="2">
        <v>5</v>
      </c>
      <c r="P21" s="52" t="s">
        <v>1651</v>
      </c>
    </row>
    <row r="22" spans="1:16" x14ac:dyDescent="0.2">
      <c r="A22" s="52">
        <v>21</v>
      </c>
      <c r="B22" t="s">
        <v>85</v>
      </c>
      <c r="C22" t="s">
        <v>391</v>
      </c>
      <c r="D22" t="s">
        <v>397</v>
      </c>
      <c r="E22" t="s">
        <v>5</v>
      </c>
      <c r="G22">
        <v>42</v>
      </c>
      <c r="H22" s="55" t="str">
        <f t="shared" si="0"/>
        <v/>
      </c>
      <c r="I22" s="55">
        <f t="shared" si="1"/>
        <v>1829</v>
      </c>
      <c r="J22" t="s">
        <v>1301</v>
      </c>
      <c r="K22" t="s">
        <v>1193</v>
      </c>
      <c r="L22" s="52" t="str">
        <f t="shared" si="3"/>
        <v>Wife</v>
      </c>
      <c r="M22" s="52">
        <f t="shared" si="2"/>
        <v>20</v>
      </c>
      <c r="N22" t="s">
        <v>1301</v>
      </c>
      <c r="O22" s="2">
        <v>5</v>
      </c>
      <c r="P22" s="52" t="s">
        <v>1651</v>
      </c>
    </row>
    <row r="23" spans="1:16" x14ac:dyDescent="0.2">
      <c r="A23" s="52">
        <v>22</v>
      </c>
      <c r="B23" t="s">
        <v>85</v>
      </c>
      <c r="C23" t="s">
        <v>50</v>
      </c>
      <c r="D23" t="s">
        <v>409</v>
      </c>
      <c r="E23" t="s">
        <v>1309</v>
      </c>
      <c r="F23">
        <v>17</v>
      </c>
      <c r="H23" s="55">
        <f t="shared" si="0"/>
        <v>1854</v>
      </c>
      <c r="I23" s="55" t="str">
        <f t="shared" si="1"/>
        <v/>
      </c>
      <c r="J23" t="s">
        <v>90</v>
      </c>
      <c r="K23" t="s">
        <v>1115</v>
      </c>
      <c r="L23" s="52" t="str">
        <f t="shared" si="3"/>
        <v>Son</v>
      </c>
      <c r="M23" s="52">
        <f t="shared" si="2"/>
        <v>20</v>
      </c>
      <c r="N23" t="s">
        <v>1301</v>
      </c>
      <c r="O23" s="2">
        <v>5</v>
      </c>
      <c r="P23" s="52" t="s">
        <v>1651</v>
      </c>
    </row>
    <row r="24" spans="1:16" x14ac:dyDescent="0.2">
      <c r="A24" s="52">
        <v>23</v>
      </c>
      <c r="B24" t="s">
        <v>45</v>
      </c>
      <c r="C24" t="s">
        <v>50</v>
      </c>
      <c r="D24" t="s">
        <v>9</v>
      </c>
      <c r="E24" t="s">
        <v>5</v>
      </c>
      <c r="F24">
        <v>78</v>
      </c>
      <c r="H24" s="55">
        <f t="shared" si="0"/>
        <v>1793</v>
      </c>
      <c r="I24" s="55" t="str">
        <f t="shared" si="1"/>
        <v/>
      </c>
      <c r="J24" t="s">
        <v>12</v>
      </c>
      <c r="K24" t="s">
        <v>1115</v>
      </c>
      <c r="L24" s="52" t="str">
        <f t="shared" si="3"/>
        <v>Head</v>
      </c>
      <c r="M24" s="52">
        <f t="shared" si="2"/>
        <v>23</v>
      </c>
      <c r="N24" t="s">
        <v>1301</v>
      </c>
      <c r="O24" s="2">
        <v>6</v>
      </c>
      <c r="P24" s="52" t="s">
        <v>1651</v>
      </c>
    </row>
    <row r="25" spans="1:16" x14ac:dyDescent="0.2">
      <c r="A25" s="52">
        <v>24</v>
      </c>
      <c r="B25" t="s">
        <v>45</v>
      </c>
      <c r="C25" t="s">
        <v>123</v>
      </c>
      <c r="D25" t="s">
        <v>397</v>
      </c>
      <c r="E25" t="s">
        <v>5</v>
      </c>
      <c r="G25">
        <v>62</v>
      </c>
      <c r="H25" s="55" t="str">
        <f t="shared" si="0"/>
        <v/>
      </c>
      <c r="I25" s="55">
        <f t="shared" si="1"/>
        <v>1809</v>
      </c>
      <c r="J25" t="s">
        <v>1301</v>
      </c>
      <c r="K25" t="s">
        <v>992</v>
      </c>
      <c r="L25" s="52" t="str">
        <f t="shared" si="3"/>
        <v>Wife</v>
      </c>
      <c r="M25" s="52">
        <f t="shared" si="2"/>
        <v>23</v>
      </c>
      <c r="N25" t="s">
        <v>1301</v>
      </c>
      <c r="O25" s="2">
        <v>6</v>
      </c>
      <c r="P25" s="52" t="s">
        <v>1651</v>
      </c>
    </row>
    <row r="26" spans="1:16" x14ac:dyDescent="0.2">
      <c r="A26" s="52">
        <v>25</v>
      </c>
      <c r="B26" t="s">
        <v>104</v>
      </c>
      <c r="C26" t="s">
        <v>98</v>
      </c>
      <c r="D26" t="s">
        <v>9</v>
      </c>
      <c r="E26" t="s">
        <v>5</v>
      </c>
      <c r="F26">
        <v>56</v>
      </c>
      <c r="H26" s="55">
        <f t="shared" si="0"/>
        <v>1815</v>
      </c>
      <c r="I26" s="55" t="str">
        <f t="shared" si="1"/>
        <v/>
      </c>
      <c r="J26" t="s">
        <v>13</v>
      </c>
      <c r="K26" t="s">
        <v>601</v>
      </c>
      <c r="L26" s="52" t="str">
        <f t="shared" si="3"/>
        <v>Head</v>
      </c>
      <c r="M26" s="52">
        <f t="shared" si="2"/>
        <v>25</v>
      </c>
      <c r="N26" t="s">
        <v>1301</v>
      </c>
      <c r="O26" s="2">
        <v>7</v>
      </c>
      <c r="P26" s="52" t="s">
        <v>1651</v>
      </c>
    </row>
    <row r="27" spans="1:16" x14ac:dyDescent="0.2">
      <c r="A27" s="52">
        <v>26</v>
      </c>
      <c r="B27" t="s">
        <v>104</v>
      </c>
      <c r="C27" t="s">
        <v>98</v>
      </c>
      <c r="D27" t="s">
        <v>409</v>
      </c>
      <c r="E27" t="s">
        <v>761</v>
      </c>
      <c r="F27">
        <v>19</v>
      </c>
      <c r="H27" s="55">
        <f t="shared" si="0"/>
        <v>1852</v>
      </c>
      <c r="I27" s="55" t="str">
        <f t="shared" si="1"/>
        <v/>
      </c>
      <c r="J27" t="s">
        <v>13</v>
      </c>
      <c r="K27" t="s">
        <v>1115</v>
      </c>
      <c r="L27" s="52" t="str">
        <f t="shared" si="3"/>
        <v>Son</v>
      </c>
      <c r="M27" s="52">
        <f t="shared" si="2"/>
        <v>25</v>
      </c>
      <c r="N27" t="s">
        <v>1301</v>
      </c>
      <c r="O27" s="2">
        <v>7</v>
      </c>
      <c r="P27" s="52" t="s">
        <v>1651</v>
      </c>
    </row>
    <row r="28" spans="1:16" x14ac:dyDescent="0.2">
      <c r="A28" s="52">
        <v>27</v>
      </c>
      <c r="B28" t="s">
        <v>104</v>
      </c>
      <c r="C28" t="s">
        <v>635</v>
      </c>
      <c r="D28" t="s">
        <v>400</v>
      </c>
      <c r="E28" t="s">
        <v>761</v>
      </c>
      <c r="G28">
        <v>18</v>
      </c>
      <c r="H28" s="55" t="str">
        <f t="shared" si="0"/>
        <v/>
      </c>
      <c r="I28" s="55">
        <f t="shared" si="1"/>
        <v>1853</v>
      </c>
      <c r="J28" t="s">
        <v>313</v>
      </c>
      <c r="K28" t="s">
        <v>1115</v>
      </c>
      <c r="L28" s="52" t="str">
        <f t="shared" si="3"/>
        <v>Daughter</v>
      </c>
      <c r="M28" s="52">
        <f t="shared" si="2"/>
        <v>25</v>
      </c>
      <c r="N28" t="s">
        <v>1301</v>
      </c>
      <c r="O28" s="2">
        <v>7</v>
      </c>
      <c r="P28" s="52" t="s">
        <v>1651</v>
      </c>
    </row>
    <row r="29" spans="1:16" x14ac:dyDescent="0.2">
      <c r="A29" s="52">
        <v>28</v>
      </c>
      <c r="B29" t="s">
        <v>104</v>
      </c>
      <c r="C29" t="s">
        <v>101</v>
      </c>
      <c r="D29" t="s">
        <v>409</v>
      </c>
      <c r="E29" t="s">
        <v>761</v>
      </c>
      <c r="F29">
        <v>12</v>
      </c>
      <c r="H29" s="55">
        <f t="shared" si="0"/>
        <v>1859</v>
      </c>
      <c r="I29" s="55" t="str">
        <f t="shared" si="1"/>
        <v/>
      </c>
      <c r="J29" t="s">
        <v>1301</v>
      </c>
      <c r="K29" t="s">
        <v>1115</v>
      </c>
      <c r="L29" s="52" t="str">
        <f t="shared" si="3"/>
        <v>Son</v>
      </c>
      <c r="M29" s="52">
        <f t="shared" si="2"/>
        <v>25</v>
      </c>
      <c r="N29" t="s">
        <v>1301</v>
      </c>
      <c r="O29" s="2">
        <v>7</v>
      </c>
      <c r="P29" s="52" t="s">
        <v>1651</v>
      </c>
    </row>
    <row r="30" spans="1:16" x14ac:dyDescent="0.2">
      <c r="A30" s="52">
        <v>29</v>
      </c>
      <c r="B30" t="s">
        <v>43</v>
      </c>
      <c r="C30" t="s">
        <v>77</v>
      </c>
      <c r="D30" t="s">
        <v>9</v>
      </c>
      <c r="E30" t="s">
        <v>5</v>
      </c>
      <c r="F30">
        <v>57</v>
      </c>
      <c r="H30" s="55">
        <f t="shared" si="0"/>
        <v>1814</v>
      </c>
      <c r="I30" s="55" t="str">
        <f t="shared" si="1"/>
        <v/>
      </c>
      <c r="J30" t="s">
        <v>14</v>
      </c>
      <c r="K30" t="s">
        <v>1115</v>
      </c>
      <c r="L30" s="52" t="str">
        <f t="shared" si="3"/>
        <v>Head</v>
      </c>
      <c r="M30" s="52">
        <f t="shared" si="2"/>
        <v>29</v>
      </c>
      <c r="N30" t="s">
        <v>1301</v>
      </c>
      <c r="O30" s="2">
        <v>8</v>
      </c>
      <c r="P30" s="52" t="s">
        <v>1651</v>
      </c>
    </row>
    <row r="31" spans="1:16" x14ac:dyDescent="0.2">
      <c r="A31" s="52">
        <v>30</v>
      </c>
      <c r="B31" t="s">
        <v>43</v>
      </c>
      <c r="C31" t="s">
        <v>123</v>
      </c>
      <c r="D31" t="s">
        <v>397</v>
      </c>
      <c r="E31" t="s">
        <v>5</v>
      </c>
      <c r="G31">
        <v>56</v>
      </c>
      <c r="H31" s="55" t="str">
        <f t="shared" si="0"/>
        <v/>
      </c>
      <c r="I31" s="55">
        <f t="shared" si="1"/>
        <v>1815</v>
      </c>
      <c r="J31" t="s">
        <v>1301</v>
      </c>
      <c r="K31" t="s">
        <v>722</v>
      </c>
      <c r="L31" s="52" t="str">
        <f t="shared" si="3"/>
        <v>Wife</v>
      </c>
      <c r="M31" s="52">
        <f t="shared" si="2"/>
        <v>29</v>
      </c>
      <c r="N31" t="s">
        <v>1301</v>
      </c>
      <c r="O31" s="2">
        <v>8</v>
      </c>
      <c r="P31" s="52" t="s">
        <v>1651</v>
      </c>
    </row>
    <row r="32" spans="1:16" x14ac:dyDescent="0.2">
      <c r="A32" s="52">
        <v>31</v>
      </c>
      <c r="B32" t="s">
        <v>43</v>
      </c>
      <c r="C32" t="s">
        <v>665</v>
      </c>
      <c r="D32" t="s">
        <v>400</v>
      </c>
      <c r="E32" t="s">
        <v>761</v>
      </c>
      <c r="G32">
        <v>21</v>
      </c>
      <c r="H32" s="55" t="str">
        <f t="shared" si="0"/>
        <v/>
      </c>
      <c r="I32" s="55">
        <f t="shared" si="1"/>
        <v>1850</v>
      </c>
      <c r="J32" t="s">
        <v>313</v>
      </c>
      <c r="K32" t="s">
        <v>1115</v>
      </c>
      <c r="L32" s="52" t="str">
        <f t="shared" si="3"/>
        <v>Daughter</v>
      </c>
      <c r="M32" s="52">
        <f t="shared" si="2"/>
        <v>29</v>
      </c>
      <c r="N32" t="s">
        <v>1301</v>
      </c>
      <c r="O32" s="2">
        <v>8</v>
      </c>
      <c r="P32" s="52" t="s">
        <v>1651</v>
      </c>
    </row>
    <row r="33" spans="1:16" x14ac:dyDescent="0.2">
      <c r="A33" s="52">
        <v>32</v>
      </c>
      <c r="B33" t="s">
        <v>43</v>
      </c>
      <c r="C33" t="s">
        <v>849</v>
      </c>
      <c r="D33" t="s">
        <v>400</v>
      </c>
      <c r="E33" t="s">
        <v>761</v>
      </c>
      <c r="G33">
        <v>17</v>
      </c>
      <c r="H33" s="55" t="str">
        <f t="shared" si="0"/>
        <v/>
      </c>
      <c r="I33" s="55">
        <f t="shared" si="1"/>
        <v>1854</v>
      </c>
      <c r="J33" t="s">
        <v>993</v>
      </c>
      <c r="K33" t="s">
        <v>1115</v>
      </c>
      <c r="L33" s="52" t="str">
        <f t="shared" si="3"/>
        <v>Daughter</v>
      </c>
      <c r="M33" s="52">
        <f t="shared" si="2"/>
        <v>29</v>
      </c>
      <c r="N33" t="s">
        <v>1301</v>
      </c>
      <c r="O33" s="2">
        <v>8</v>
      </c>
      <c r="P33" s="52" t="s">
        <v>1651</v>
      </c>
    </row>
    <row r="34" spans="1:16" x14ac:dyDescent="0.2">
      <c r="A34" s="52">
        <v>33</v>
      </c>
      <c r="B34" t="s">
        <v>286</v>
      </c>
      <c r="C34" t="s">
        <v>101</v>
      </c>
      <c r="D34" t="s">
        <v>994</v>
      </c>
      <c r="E34" t="s">
        <v>761</v>
      </c>
      <c r="F34">
        <v>24</v>
      </c>
      <c r="H34" s="55">
        <f t="shared" si="0"/>
        <v>1847</v>
      </c>
      <c r="I34" s="55" t="str">
        <f t="shared" si="1"/>
        <v/>
      </c>
      <c r="J34" t="s">
        <v>14</v>
      </c>
      <c r="K34" t="s">
        <v>995</v>
      </c>
      <c r="L34" s="52" t="str">
        <f t="shared" si="3"/>
        <v>Journeyman</v>
      </c>
      <c r="M34" s="52">
        <f t="shared" si="2"/>
        <v>29</v>
      </c>
      <c r="N34" t="s">
        <v>1301</v>
      </c>
      <c r="O34" s="2">
        <v>8</v>
      </c>
      <c r="P34" s="52" t="s">
        <v>1651</v>
      </c>
    </row>
    <row r="35" spans="1:16" x14ac:dyDescent="0.2">
      <c r="A35" s="52">
        <v>34</v>
      </c>
      <c r="B35" t="s">
        <v>996</v>
      </c>
      <c r="C35" t="s">
        <v>101</v>
      </c>
      <c r="D35" t="s">
        <v>997</v>
      </c>
      <c r="E35" t="s">
        <v>761</v>
      </c>
      <c r="F35">
        <v>18</v>
      </c>
      <c r="H35" s="55">
        <f t="shared" si="0"/>
        <v>1853</v>
      </c>
      <c r="I35" s="55" t="str">
        <f t="shared" si="1"/>
        <v/>
      </c>
      <c r="J35" t="s">
        <v>1195</v>
      </c>
      <c r="K35" t="s">
        <v>998</v>
      </c>
      <c r="L35" s="52" t="str">
        <f t="shared" si="3"/>
        <v>Apprentice</v>
      </c>
      <c r="M35" s="52">
        <f t="shared" si="2"/>
        <v>29</v>
      </c>
      <c r="N35" t="s">
        <v>1301</v>
      </c>
      <c r="O35" s="2">
        <v>8</v>
      </c>
      <c r="P35" s="52" t="s">
        <v>1651</v>
      </c>
    </row>
    <row r="36" spans="1:16" x14ac:dyDescent="0.2">
      <c r="A36" s="52">
        <v>35</v>
      </c>
      <c r="B36" t="s">
        <v>56</v>
      </c>
      <c r="C36" t="s">
        <v>44</v>
      </c>
      <c r="D36" t="s">
        <v>9</v>
      </c>
      <c r="E36" t="s">
        <v>5</v>
      </c>
      <c r="F36">
        <v>66</v>
      </c>
      <c r="H36" s="55">
        <f t="shared" si="0"/>
        <v>1805</v>
      </c>
      <c r="I36" s="55" t="str">
        <f t="shared" si="1"/>
        <v/>
      </c>
      <c r="J36" t="s">
        <v>90</v>
      </c>
      <c r="K36" t="s">
        <v>551</v>
      </c>
      <c r="L36" s="52" t="str">
        <f t="shared" si="3"/>
        <v>Head</v>
      </c>
      <c r="M36" s="52">
        <f t="shared" si="2"/>
        <v>35</v>
      </c>
      <c r="N36" t="s">
        <v>1301</v>
      </c>
      <c r="O36" s="2">
        <v>9</v>
      </c>
      <c r="P36" s="52" t="s">
        <v>1651</v>
      </c>
    </row>
    <row r="37" spans="1:16" x14ac:dyDescent="0.2">
      <c r="A37" s="52">
        <v>36</v>
      </c>
      <c r="B37" t="s">
        <v>56</v>
      </c>
      <c r="C37" t="s">
        <v>169</v>
      </c>
      <c r="D37" t="s">
        <v>397</v>
      </c>
      <c r="E37" t="s">
        <v>5</v>
      </c>
      <c r="G37">
        <v>65</v>
      </c>
      <c r="H37" s="55" t="str">
        <f t="shared" si="0"/>
        <v/>
      </c>
      <c r="I37" s="55">
        <f t="shared" si="1"/>
        <v>1806</v>
      </c>
      <c r="J37" t="s">
        <v>1301</v>
      </c>
      <c r="K37" t="s">
        <v>999</v>
      </c>
      <c r="L37" s="52" t="str">
        <f t="shared" si="3"/>
        <v>Wife</v>
      </c>
      <c r="M37" s="52">
        <f t="shared" si="2"/>
        <v>35</v>
      </c>
      <c r="N37" t="s">
        <v>1301</v>
      </c>
      <c r="O37" s="2">
        <v>9</v>
      </c>
      <c r="P37" s="52" t="s">
        <v>1651</v>
      </c>
    </row>
    <row r="38" spans="1:16" x14ac:dyDescent="0.2">
      <c r="A38" s="52">
        <v>37</v>
      </c>
      <c r="B38" t="s">
        <v>1000</v>
      </c>
      <c r="C38" t="s">
        <v>1001</v>
      </c>
      <c r="D38" t="s">
        <v>464</v>
      </c>
      <c r="E38" t="s">
        <v>761</v>
      </c>
      <c r="G38">
        <v>10</v>
      </c>
      <c r="H38" s="55" t="str">
        <f t="shared" si="0"/>
        <v/>
      </c>
      <c r="I38" s="55">
        <f t="shared" si="1"/>
        <v>1861</v>
      </c>
      <c r="J38" t="s">
        <v>784</v>
      </c>
      <c r="K38" t="s">
        <v>458</v>
      </c>
      <c r="L38" s="52" t="str">
        <f t="shared" si="3"/>
        <v>Visitor</v>
      </c>
      <c r="M38" s="52">
        <f t="shared" si="2"/>
        <v>35</v>
      </c>
      <c r="N38" t="s">
        <v>1301</v>
      </c>
      <c r="O38" s="2">
        <v>9</v>
      </c>
      <c r="P38" s="52" t="s">
        <v>1651</v>
      </c>
    </row>
    <row r="39" spans="1:16" x14ac:dyDescent="0.2">
      <c r="A39" s="52">
        <v>38</v>
      </c>
      <c r="B39" t="s">
        <v>194</v>
      </c>
      <c r="C39" t="s">
        <v>60</v>
      </c>
      <c r="D39" t="s">
        <v>9</v>
      </c>
      <c r="E39" t="s">
        <v>5</v>
      </c>
      <c r="F39">
        <v>50</v>
      </c>
      <c r="H39" s="55">
        <f t="shared" si="0"/>
        <v>1821</v>
      </c>
      <c r="I39" s="55" t="str">
        <f t="shared" si="1"/>
        <v/>
      </c>
      <c r="J39" t="s">
        <v>12</v>
      </c>
      <c r="K39" t="s">
        <v>941</v>
      </c>
      <c r="L39" s="52" t="str">
        <f t="shared" si="3"/>
        <v>Head</v>
      </c>
      <c r="M39" s="52">
        <f t="shared" si="2"/>
        <v>38</v>
      </c>
      <c r="N39" t="s">
        <v>1301</v>
      </c>
      <c r="O39" s="2">
        <v>10</v>
      </c>
      <c r="P39" s="52" t="s">
        <v>1651</v>
      </c>
    </row>
    <row r="40" spans="1:16" x14ac:dyDescent="0.2">
      <c r="A40" s="52">
        <v>39</v>
      </c>
      <c r="B40" t="s">
        <v>194</v>
      </c>
      <c r="C40" t="s">
        <v>345</v>
      </c>
      <c r="D40" t="s">
        <v>397</v>
      </c>
      <c r="E40" t="s">
        <v>5</v>
      </c>
      <c r="G40">
        <v>43</v>
      </c>
      <c r="H40" s="55" t="str">
        <f t="shared" si="0"/>
        <v/>
      </c>
      <c r="I40" s="55">
        <f t="shared" si="1"/>
        <v>1828</v>
      </c>
      <c r="J40" t="s">
        <v>1301</v>
      </c>
      <c r="K40" t="s">
        <v>561</v>
      </c>
      <c r="L40" s="52" t="str">
        <f t="shared" si="3"/>
        <v>Wife</v>
      </c>
      <c r="M40" s="52">
        <f t="shared" si="2"/>
        <v>38</v>
      </c>
      <c r="N40" t="s">
        <v>1301</v>
      </c>
      <c r="O40" s="2">
        <v>10</v>
      </c>
      <c r="P40" s="52" t="s">
        <v>1651</v>
      </c>
    </row>
    <row r="41" spans="1:16" x14ac:dyDescent="0.2">
      <c r="A41" s="52">
        <v>40</v>
      </c>
      <c r="B41" t="s">
        <v>194</v>
      </c>
      <c r="C41" t="s">
        <v>60</v>
      </c>
      <c r="D41" t="s">
        <v>409</v>
      </c>
      <c r="E41" t="s">
        <v>761</v>
      </c>
      <c r="F41">
        <v>15</v>
      </c>
      <c r="H41" s="55">
        <f t="shared" si="0"/>
        <v>1856</v>
      </c>
      <c r="I41" s="55" t="str">
        <f t="shared" si="1"/>
        <v/>
      </c>
      <c r="J41" t="s">
        <v>12</v>
      </c>
      <c r="K41" t="s">
        <v>1002</v>
      </c>
      <c r="L41" s="52" t="str">
        <f t="shared" si="3"/>
        <v>Son</v>
      </c>
      <c r="M41" s="52">
        <f t="shared" si="2"/>
        <v>38</v>
      </c>
      <c r="N41" t="s">
        <v>1301</v>
      </c>
      <c r="O41" s="2">
        <v>10</v>
      </c>
      <c r="P41" s="52" t="s">
        <v>1651</v>
      </c>
    </row>
    <row r="42" spans="1:16" x14ac:dyDescent="0.2">
      <c r="A42" s="52">
        <v>41</v>
      </c>
      <c r="B42" t="s">
        <v>194</v>
      </c>
      <c r="C42" t="s">
        <v>665</v>
      </c>
      <c r="D42" t="s">
        <v>400</v>
      </c>
      <c r="E42" t="s">
        <v>761</v>
      </c>
      <c r="G42">
        <v>13</v>
      </c>
      <c r="H42" s="55" t="str">
        <f t="shared" si="0"/>
        <v/>
      </c>
      <c r="I42" s="55">
        <f t="shared" si="1"/>
        <v>1858</v>
      </c>
      <c r="J42" t="s">
        <v>1301</v>
      </c>
      <c r="K42" t="s">
        <v>523</v>
      </c>
      <c r="L42" s="52" t="str">
        <f t="shared" si="3"/>
        <v>Daughter</v>
      </c>
      <c r="M42" s="52">
        <f t="shared" si="2"/>
        <v>38</v>
      </c>
      <c r="N42" t="s">
        <v>1301</v>
      </c>
      <c r="O42" s="2">
        <v>10</v>
      </c>
      <c r="P42" s="52" t="s">
        <v>1651</v>
      </c>
    </row>
    <row r="43" spans="1:16" x14ac:dyDescent="0.2">
      <c r="A43" s="52">
        <v>42</v>
      </c>
      <c r="B43" t="s">
        <v>194</v>
      </c>
      <c r="C43" t="s">
        <v>192</v>
      </c>
      <c r="D43" t="s">
        <v>409</v>
      </c>
      <c r="E43" t="s">
        <v>761</v>
      </c>
      <c r="F43">
        <v>9</v>
      </c>
      <c r="H43" s="55">
        <f t="shared" si="0"/>
        <v>1862</v>
      </c>
      <c r="I43" s="55" t="str">
        <f t="shared" si="1"/>
        <v/>
      </c>
      <c r="J43" t="s">
        <v>784</v>
      </c>
      <c r="K43" t="s">
        <v>523</v>
      </c>
      <c r="L43" s="52" t="str">
        <f t="shared" si="3"/>
        <v>Son</v>
      </c>
      <c r="M43" s="52">
        <f t="shared" si="2"/>
        <v>38</v>
      </c>
      <c r="N43" t="s">
        <v>1301</v>
      </c>
      <c r="O43" s="2">
        <v>10</v>
      </c>
      <c r="P43" s="52" t="s">
        <v>1651</v>
      </c>
    </row>
    <row r="44" spans="1:16" x14ac:dyDescent="0.2">
      <c r="A44" s="52">
        <v>43</v>
      </c>
      <c r="B44" t="s">
        <v>195</v>
      </c>
      <c r="C44" t="s">
        <v>98</v>
      </c>
      <c r="D44" t="s">
        <v>9</v>
      </c>
      <c r="E44" t="s">
        <v>5</v>
      </c>
      <c r="F44">
        <v>30</v>
      </c>
      <c r="H44" s="55">
        <f t="shared" si="0"/>
        <v>1841</v>
      </c>
      <c r="I44" s="55" t="str">
        <f t="shared" si="1"/>
        <v/>
      </c>
      <c r="J44" t="s">
        <v>12</v>
      </c>
      <c r="K44" t="s">
        <v>551</v>
      </c>
      <c r="L44" s="52" t="str">
        <f t="shared" si="3"/>
        <v>Head</v>
      </c>
      <c r="M44" s="52">
        <f t="shared" si="2"/>
        <v>43</v>
      </c>
      <c r="N44" t="s">
        <v>1301</v>
      </c>
      <c r="O44" s="2">
        <v>11</v>
      </c>
      <c r="P44" s="52" t="s">
        <v>1651</v>
      </c>
    </row>
    <row r="45" spans="1:16" x14ac:dyDescent="0.2">
      <c r="A45" s="52">
        <v>44</v>
      </c>
      <c r="B45" t="s">
        <v>195</v>
      </c>
      <c r="C45" t="s">
        <v>123</v>
      </c>
      <c r="D45" t="s">
        <v>397</v>
      </c>
      <c r="E45" t="s">
        <v>5</v>
      </c>
      <c r="G45">
        <v>33</v>
      </c>
      <c r="H45" s="55" t="str">
        <f t="shared" si="0"/>
        <v/>
      </c>
      <c r="I45" s="55">
        <f t="shared" si="1"/>
        <v>1838</v>
      </c>
      <c r="J45" t="s">
        <v>1301</v>
      </c>
      <c r="K45" t="s">
        <v>1003</v>
      </c>
      <c r="L45" s="52" t="str">
        <f t="shared" si="3"/>
        <v>Wife</v>
      </c>
      <c r="M45" s="52">
        <f t="shared" si="2"/>
        <v>43</v>
      </c>
      <c r="N45" t="s">
        <v>1301</v>
      </c>
      <c r="O45" s="2">
        <v>11</v>
      </c>
      <c r="P45" s="52" t="s">
        <v>1651</v>
      </c>
    </row>
    <row r="46" spans="1:16" x14ac:dyDescent="0.2">
      <c r="A46" s="52">
        <v>45</v>
      </c>
      <c r="B46" t="s">
        <v>196</v>
      </c>
      <c r="C46" t="s">
        <v>65</v>
      </c>
      <c r="D46" t="s">
        <v>9</v>
      </c>
      <c r="E46" t="s">
        <v>5</v>
      </c>
      <c r="F46">
        <v>46</v>
      </c>
      <c r="H46" s="55">
        <f t="shared" si="0"/>
        <v>1825</v>
      </c>
      <c r="I46" s="55" t="str">
        <f t="shared" si="1"/>
        <v/>
      </c>
      <c r="J46" t="s">
        <v>146</v>
      </c>
      <c r="K46" t="s">
        <v>939</v>
      </c>
      <c r="L46" s="52" t="str">
        <f t="shared" si="3"/>
        <v>Head</v>
      </c>
      <c r="M46" s="52">
        <f t="shared" si="2"/>
        <v>45</v>
      </c>
      <c r="N46" t="s">
        <v>1301</v>
      </c>
      <c r="O46" s="2">
        <v>12</v>
      </c>
      <c r="P46" s="52" t="s">
        <v>1651</v>
      </c>
    </row>
    <row r="47" spans="1:16" x14ac:dyDescent="0.2">
      <c r="A47" s="52">
        <v>46</v>
      </c>
      <c r="B47" t="s">
        <v>196</v>
      </c>
      <c r="C47" t="s">
        <v>57</v>
      </c>
      <c r="D47" t="s">
        <v>397</v>
      </c>
      <c r="E47" t="s">
        <v>5</v>
      </c>
      <c r="G47">
        <v>38</v>
      </c>
      <c r="H47" s="55" t="str">
        <f t="shared" si="0"/>
        <v/>
      </c>
      <c r="I47" s="55">
        <f t="shared" si="1"/>
        <v>1833</v>
      </c>
      <c r="J47" t="s">
        <v>1301</v>
      </c>
      <c r="K47" t="s">
        <v>861</v>
      </c>
      <c r="L47" s="52" t="str">
        <f t="shared" si="3"/>
        <v>Wife</v>
      </c>
      <c r="M47" s="52">
        <f t="shared" si="2"/>
        <v>45</v>
      </c>
      <c r="N47" t="s">
        <v>1301</v>
      </c>
      <c r="O47" s="2">
        <v>12</v>
      </c>
      <c r="P47" s="52" t="s">
        <v>1651</v>
      </c>
    </row>
    <row r="48" spans="1:16" x14ac:dyDescent="0.2">
      <c r="A48" s="52">
        <v>47</v>
      </c>
      <c r="B48" t="s">
        <v>196</v>
      </c>
      <c r="C48" t="s">
        <v>390</v>
      </c>
      <c r="D48" t="s">
        <v>400</v>
      </c>
      <c r="E48" t="s">
        <v>761</v>
      </c>
      <c r="G48">
        <v>10</v>
      </c>
      <c r="H48" s="55" t="str">
        <f t="shared" si="0"/>
        <v/>
      </c>
      <c r="I48" s="55">
        <f t="shared" si="1"/>
        <v>1861</v>
      </c>
      <c r="J48" t="s">
        <v>784</v>
      </c>
      <c r="K48" t="s">
        <v>861</v>
      </c>
      <c r="L48" s="52" t="str">
        <f t="shared" si="3"/>
        <v>Daughter</v>
      </c>
      <c r="M48" s="52">
        <f t="shared" si="2"/>
        <v>45</v>
      </c>
      <c r="N48" t="s">
        <v>1301</v>
      </c>
      <c r="O48" s="2">
        <v>12</v>
      </c>
      <c r="P48" s="52" t="s">
        <v>1651</v>
      </c>
    </row>
    <row r="49" spans="1:16" x14ac:dyDescent="0.2">
      <c r="A49" s="52">
        <v>48</v>
      </c>
      <c r="B49" t="s">
        <v>196</v>
      </c>
      <c r="C49" t="s">
        <v>50</v>
      </c>
      <c r="D49" t="s">
        <v>409</v>
      </c>
      <c r="E49" t="s">
        <v>761</v>
      </c>
      <c r="F49">
        <v>9</v>
      </c>
      <c r="H49" s="55">
        <f t="shared" si="0"/>
        <v>1862</v>
      </c>
      <c r="I49" s="55" t="str">
        <f t="shared" si="1"/>
        <v/>
      </c>
      <c r="J49" t="s">
        <v>784</v>
      </c>
      <c r="K49" t="s">
        <v>1115</v>
      </c>
      <c r="L49" s="52" t="str">
        <f t="shared" si="3"/>
        <v>Son</v>
      </c>
      <c r="M49" s="52">
        <f t="shared" si="2"/>
        <v>45</v>
      </c>
      <c r="N49" t="s">
        <v>1301</v>
      </c>
      <c r="O49" s="2">
        <v>12</v>
      </c>
      <c r="P49" s="52" t="s">
        <v>1651</v>
      </c>
    </row>
    <row r="50" spans="1:16" x14ac:dyDescent="0.2">
      <c r="A50" s="52">
        <v>49</v>
      </c>
      <c r="B50" t="s">
        <v>196</v>
      </c>
      <c r="C50" t="s">
        <v>391</v>
      </c>
      <c r="D50" t="s">
        <v>400</v>
      </c>
      <c r="E50" t="s">
        <v>761</v>
      </c>
      <c r="G50">
        <v>7</v>
      </c>
      <c r="H50" s="55" t="str">
        <f t="shared" si="0"/>
        <v/>
      </c>
      <c r="I50" s="55">
        <f t="shared" si="1"/>
        <v>1864</v>
      </c>
      <c r="J50" t="s">
        <v>784</v>
      </c>
      <c r="K50" t="s">
        <v>861</v>
      </c>
      <c r="L50" s="52" t="str">
        <f t="shared" si="3"/>
        <v>Daughter</v>
      </c>
      <c r="M50" s="52">
        <f t="shared" si="2"/>
        <v>45</v>
      </c>
      <c r="N50" t="s">
        <v>1301</v>
      </c>
      <c r="O50" s="2">
        <v>12</v>
      </c>
      <c r="P50" s="52" t="s">
        <v>1651</v>
      </c>
    </row>
    <row r="51" spans="1:16" x14ac:dyDescent="0.2">
      <c r="A51" s="52">
        <v>50</v>
      </c>
      <c r="B51" t="s">
        <v>196</v>
      </c>
      <c r="C51" t="s">
        <v>123</v>
      </c>
      <c r="D51" t="s">
        <v>400</v>
      </c>
      <c r="E51" t="s">
        <v>761</v>
      </c>
      <c r="G51">
        <v>6</v>
      </c>
      <c r="H51" s="55" t="str">
        <f t="shared" si="0"/>
        <v/>
      </c>
      <c r="I51" s="55">
        <f t="shared" si="1"/>
        <v>1865</v>
      </c>
      <c r="J51" t="s">
        <v>1301</v>
      </c>
      <c r="K51" t="s">
        <v>861</v>
      </c>
      <c r="L51" s="52" t="str">
        <f t="shared" si="3"/>
        <v>Daughter</v>
      </c>
      <c r="M51" s="52">
        <f t="shared" si="2"/>
        <v>45</v>
      </c>
      <c r="N51" t="s">
        <v>1301</v>
      </c>
      <c r="O51" s="2">
        <v>12</v>
      </c>
      <c r="P51" s="52" t="s">
        <v>1651</v>
      </c>
    </row>
    <row r="52" spans="1:16" x14ac:dyDescent="0.2">
      <c r="A52" s="52">
        <v>51</v>
      </c>
      <c r="B52" t="s">
        <v>196</v>
      </c>
      <c r="C52" t="s">
        <v>1004</v>
      </c>
      <c r="D52" t="s">
        <v>409</v>
      </c>
      <c r="E52" t="s">
        <v>761</v>
      </c>
      <c r="F52">
        <v>2</v>
      </c>
      <c r="H52" s="55">
        <f t="shared" si="0"/>
        <v>1869</v>
      </c>
      <c r="I52" s="55" t="str">
        <f t="shared" si="1"/>
        <v/>
      </c>
      <c r="J52" t="s">
        <v>1301</v>
      </c>
      <c r="K52" t="s">
        <v>1115</v>
      </c>
      <c r="L52" s="52" t="str">
        <f t="shared" si="3"/>
        <v>Son</v>
      </c>
      <c r="M52" s="52">
        <f t="shared" si="2"/>
        <v>45</v>
      </c>
      <c r="N52" t="s">
        <v>1301</v>
      </c>
      <c r="O52" s="2">
        <v>12</v>
      </c>
      <c r="P52" s="52" t="s">
        <v>1651</v>
      </c>
    </row>
    <row r="53" spans="1:16" x14ac:dyDescent="0.2">
      <c r="A53" s="52">
        <v>52</v>
      </c>
      <c r="B53" t="s">
        <v>196</v>
      </c>
      <c r="C53" t="s">
        <v>57</v>
      </c>
      <c r="D53" t="s">
        <v>400</v>
      </c>
      <c r="E53" t="s">
        <v>761</v>
      </c>
      <c r="G53">
        <v>1</v>
      </c>
      <c r="H53" s="55" t="str">
        <f t="shared" si="0"/>
        <v/>
      </c>
      <c r="I53" s="55">
        <f t="shared" si="1"/>
        <v>1870</v>
      </c>
      <c r="J53" t="s">
        <v>1301</v>
      </c>
      <c r="K53" t="s">
        <v>1115</v>
      </c>
      <c r="L53" s="52" t="str">
        <f t="shared" si="3"/>
        <v>Daughter</v>
      </c>
      <c r="M53" s="52">
        <f t="shared" si="2"/>
        <v>45</v>
      </c>
      <c r="N53" t="s">
        <v>1301</v>
      </c>
      <c r="O53" s="2">
        <v>12</v>
      </c>
      <c r="P53" s="52" t="s">
        <v>1651</v>
      </c>
    </row>
    <row r="54" spans="1:16" x14ac:dyDescent="0.2">
      <c r="A54" s="52">
        <v>53</v>
      </c>
      <c r="B54" t="s">
        <v>197</v>
      </c>
      <c r="C54" t="s">
        <v>98</v>
      </c>
      <c r="D54" t="s">
        <v>9</v>
      </c>
      <c r="E54" t="s">
        <v>5</v>
      </c>
      <c r="F54">
        <v>29</v>
      </c>
      <c r="H54" s="55">
        <f t="shared" si="0"/>
        <v>1842</v>
      </c>
      <c r="I54" s="55" t="str">
        <f t="shared" si="1"/>
        <v/>
      </c>
      <c r="J54" t="s">
        <v>12</v>
      </c>
      <c r="K54" t="s">
        <v>999</v>
      </c>
      <c r="L54" s="52" t="str">
        <f t="shared" si="3"/>
        <v>Head</v>
      </c>
      <c r="M54" s="52">
        <f t="shared" si="2"/>
        <v>53</v>
      </c>
      <c r="N54" t="s">
        <v>1301</v>
      </c>
      <c r="O54" s="2">
        <v>13</v>
      </c>
      <c r="P54" s="52" t="s">
        <v>1651</v>
      </c>
    </row>
    <row r="55" spans="1:16" x14ac:dyDescent="0.2">
      <c r="A55" s="52">
        <v>54</v>
      </c>
      <c r="B55" t="s">
        <v>197</v>
      </c>
      <c r="C55" t="s">
        <v>338</v>
      </c>
      <c r="D55" t="s">
        <v>397</v>
      </c>
      <c r="E55" t="s">
        <v>5</v>
      </c>
      <c r="G55">
        <v>24</v>
      </c>
      <c r="H55" s="55" t="str">
        <f t="shared" si="0"/>
        <v/>
      </c>
      <c r="I55" s="55">
        <f t="shared" si="1"/>
        <v>1847</v>
      </c>
      <c r="J55" t="s">
        <v>1301</v>
      </c>
      <c r="K55" t="s">
        <v>569</v>
      </c>
      <c r="L55" s="52" t="str">
        <f t="shared" si="3"/>
        <v>Wife</v>
      </c>
      <c r="M55" s="52">
        <f t="shared" si="2"/>
        <v>53</v>
      </c>
      <c r="N55" t="s">
        <v>1301</v>
      </c>
      <c r="O55" s="2">
        <v>13</v>
      </c>
      <c r="P55" s="52" t="s">
        <v>1651</v>
      </c>
    </row>
    <row r="56" spans="1:16" x14ac:dyDescent="0.2">
      <c r="A56" s="52">
        <v>55</v>
      </c>
      <c r="B56" t="s">
        <v>197</v>
      </c>
      <c r="C56" t="s">
        <v>700</v>
      </c>
      <c r="D56" t="s">
        <v>400</v>
      </c>
      <c r="E56" t="s">
        <v>761</v>
      </c>
      <c r="G56">
        <v>5</v>
      </c>
      <c r="H56" s="55" t="str">
        <f t="shared" si="0"/>
        <v/>
      </c>
      <c r="I56" s="55">
        <f t="shared" si="1"/>
        <v>1866</v>
      </c>
      <c r="J56" t="s">
        <v>1301</v>
      </c>
      <c r="K56" t="s">
        <v>1115</v>
      </c>
      <c r="L56" s="52" t="str">
        <f t="shared" si="3"/>
        <v>Daughter</v>
      </c>
      <c r="M56" s="52">
        <f t="shared" si="2"/>
        <v>53</v>
      </c>
      <c r="N56" t="s">
        <v>1301</v>
      </c>
      <c r="O56" s="2">
        <v>13</v>
      </c>
      <c r="P56" s="52" t="s">
        <v>1651</v>
      </c>
    </row>
    <row r="57" spans="1:16" x14ac:dyDescent="0.2">
      <c r="A57" s="52">
        <v>56</v>
      </c>
      <c r="B57" t="s">
        <v>198</v>
      </c>
      <c r="C57" t="s">
        <v>199</v>
      </c>
      <c r="D57" t="s">
        <v>9</v>
      </c>
      <c r="E57" t="s">
        <v>5</v>
      </c>
      <c r="F57">
        <v>51</v>
      </c>
      <c r="H57" s="55">
        <f t="shared" si="0"/>
        <v>1820</v>
      </c>
      <c r="I57" s="55" t="str">
        <f t="shared" si="1"/>
        <v/>
      </c>
      <c r="J57" t="s">
        <v>176</v>
      </c>
      <c r="K57" t="s">
        <v>1005</v>
      </c>
      <c r="L57" s="52" t="str">
        <f t="shared" si="3"/>
        <v>Head</v>
      </c>
      <c r="M57" s="52">
        <f t="shared" si="2"/>
        <v>56</v>
      </c>
      <c r="N57" t="s">
        <v>1301</v>
      </c>
      <c r="O57" s="2">
        <v>14</v>
      </c>
      <c r="P57" s="52" t="s">
        <v>1651</v>
      </c>
    </row>
    <row r="58" spans="1:16" x14ac:dyDescent="0.2">
      <c r="A58" s="52">
        <v>57</v>
      </c>
      <c r="B58" t="s">
        <v>198</v>
      </c>
      <c r="C58" t="s">
        <v>200</v>
      </c>
      <c r="D58" t="s">
        <v>397</v>
      </c>
      <c r="E58" t="s">
        <v>5</v>
      </c>
      <c r="G58">
        <v>48</v>
      </c>
      <c r="H58" s="55" t="str">
        <f t="shared" si="0"/>
        <v/>
      </c>
      <c r="I58" s="55">
        <f t="shared" si="1"/>
        <v>1823</v>
      </c>
      <c r="J58" t="s">
        <v>1301</v>
      </c>
      <c r="K58" t="s">
        <v>561</v>
      </c>
      <c r="L58" s="52" t="str">
        <f t="shared" si="3"/>
        <v>Wife</v>
      </c>
      <c r="M58" s="52">
        <f t="shared" si="2"/>
        <v>56</v>
      </c>
      <c r="N58" t="s">
        <v>1301</v>
      </c>
      <c r="O58" s="2">
        <v>14</v>
      </c>
      <c r="P58" s="52" t="s">
        <v>1651</v>
      </c>
    </row>
    <row r="59" spans="1:16" x14ac:dyDescent="0.2">
      <c r="A59" s="52">
        <v>58</v>
      </c>
      <c r="B59" t="s">
        <v>198</v>
      </c>
      <c r="C59" t="s">
        <v>989</v>
      </c>
      <c r="D59" t="s">
        <v>409</v>
      </c>
      <c r="E59" t="s">
        <v>761</v>
      </c>
      <c r="F59">
        <v>11</v>
      </c>
      <c r="H59" s="55">
        <f t="shared" si="0"/>
        <v>1860</v>
      </c>
      <c r="I59" s="55" t="str">
        <f t="shared" si="1"/>
        <v/>
      </c>
      <c r="J59" t="s">
        <v>784</v>
      </c>
      <c r="K59" t="s">
        <v>733</v>
      </c>
      <c r="L59" s="52" t="str">
        <f t="shared" si="3"/>
        <v>Son</v>
      </c>
      <c r="M59" s="52">
        <f t="shared" si="2"/>
        <v>56</v>
      </c>
      <c r="N59" t="s">
        <v>1301</v>
      </c>
      <c r="O59" s="2">
        <v>14</v>
      </c>
      <c r="P59" s="52" t="s">
        <v>1651</v>
      </c>
    </row>
    <row r="60" spans="1:16" x14ac:dyDescent="0.2">
      <c r="A60" s="52">
        <v>59</v>
      </c>
      <c r="B60" t="s">
        <v>651</v>
      </c>
      <c r="C60" t="s">
        <v>60</v>
      </c>
      <c r="D60" t="s">
        <v>422</v>
      </c>
      <c r="E60" t="s">
        <v>761</v>
      </c>
      <c r="F60">
        <v>18</v>
      </c>
      <c r="H60" s="55">
        <f t="shared" si="0"/>
        <v>1853</v>
      </c>
      <c r="I60" s="55" t="str">
        <f t="shared" si="1"/>
        <v/>
      </c>
      <c r="J60" t="s">
        <v>247</v>
      </c>
      <c r="K60" t="s">
        <v>1006</v>
      </c>
      <c r="L60" s="52" t="str">
        <f t="shared" si="3"/>
        <v>Servant</v>
      </c>
      <c r="M60" s="52">
        <f t="shared" si="2"/>
        <v>56</v>
      </c>
      <c r="N60" t="s">
        <v>1301</v>
      </c>
      <c r="O60" s="2">
        <v>14</v>
      </c>
      <c r="P60" s="52" t="s">
        <v>1651</v>
      </c>
    </row>
    <row r="61" spans="1:16" x14ac:dyDescent="0.2">
      <c r="A61" s="52">
        <v>60</v>
      </c>
      <c r="B61" t="s">
        <v>1007</v>
      </c>
      <c r="C61" t="s">
        <v>192</v>
      </c>
      <c r="D61" t="s">
        <v>422</v>
      </c>
      <c r="E61" t="s">
        <v>761</v>
      </c>
      <c r="F61">
        <v>17</v>
      </c>
      <c r="H61" s="55">
        <f t="shared" si="0"/>
        <v>1854</v>
      </c>
      <c r="I61" s="55" t="str">
        <f t="shared" si="1"/>
        <v/>
      </c>
      <c r="J61" t="s">
        <v>247</v>
      </c>
      <c r="K61" t="s">
        <v>1193</v>
      </c>
      <c r="L61" s="52" t="str">
        <f t="shared" si="3"/>
        <v>Servant</v>
      </c>
      <c r="M61" s="52">
        <f t="shared" si="2"/>
        <v>56</v>
      </c>
      <c r="N61" t="s">
        <v>1301</v>
      </c>
      <c r="O61" s="2">
        <v>14</v>
      </c>
      <c r="P61" s="52" t="s">
        <v>1651</v>
      </c>
    </row>
    <row r="62" spans="1:16" x14ac:dyDescent="0.2">
      <c r="A62" s="52">
        <v>61</v>
      </c>
      <c r="B62" t="s">
        <v>66</v>
      </c>
      <c r="C62" t="s">
        <v>169</v>
      </c>
      <c r="D62" t="s">
        <v>422</v>
      </c>
      <c r="E62" t="s">
        <v>761</v>
      </c>
      <c r="G62">
        <v>14</v>
      </c>
      <c r="H62" s="55" t="str">
        <f t="shared" si="0"/>
        <v/>
      </c>
      <c r="I62" s="55">
        <f t="shared" si="1"/>
        <v>1857</v>
      </c>
      <c r="J62" t="s">
        <v>1008</v>
      </c>
      <c r="K62" t="s">
        <v>1193</v>
      </c>
      <c r="L62" s="52" t="str">
        <f t="shared" si="3"/>
        <v>Servant</v>
      </c>
      <c r="M62" s="52">
        <f t="shared" si="2"/>
        <v>56</v>
      </c>
      <c r="N62" t="s">
        <v>1301</v>
      </c>
      <c r="O62" s="2">
        <v>14</v>
      </c>
      <c r="P62" s="52" t="s">
        <v>1651</v>
      </c>
    </row>
    <row r="63" spans="1:16" s="4" customFormat="1" x14ac:dyDescent="0.2">
      <c r="A63" s="62">
        <v>62</v>
      </c>
      <c r="B63" s="4" t="s">
        <v>161</v>
      </c>
      <c r="C63" s="4" t="s">
        <v>101</v>
      </c>
      <c r="D63" s="4" t="s">
        <v>9</v>
      </c>
      <c r="E63" s="4" t="s">
        <v>5</v>
      </c>
      <c r="F63" s="4">
        <v>49</v>
      </c>
      <c r="H63" s="55">
        <f t="shared" si="0"/>
        <v>1822</v>
      </c>
      <c r="I63" s="55" t="str">
        <f t="shared" si="1"/>
        <v/>
      </c>
      <c r="J63" s="4" t="s">
        <v>177</v>
      </c>
      <c r="K63" s="4" t="s">
        <v>1009</v>
      </c>
      <c r="L63" s="52" t="str">
        <f t="shared" si="3"/>
        <v>Head</v>
      </c>
      <c r="M63" s="52">
        <f t="shared" si="2"/>
        <v>62</v>
      </c>
      <c r="N63" t="s">
        <v>1301</v>
      </c>
      <c r="O63" s="3">
        <v>15</v>
      </c>
      <c r="P63" s="52" t="s">
        <v>1651</v>
      </c>
    </row>
    <row r="64" spans="1:16" x14ac:dyDescent="0.2">
      <c r="A64" s="52">
        <v>63</v>
      </c>
      <c r="B64" t="s">
        <v>161</v>
      </c>
      <c r="C64" t="s">
        <v>338</v>
      </c>
      <c r="D64" t="s">
        <v>397</v>
      </c>
      <c r="E64" t="s">
        <v>5</v>
      </c>
      <c r="G64">
        <v>48</v>
      </c>
      <c r="H64" s="55" t="str">
        <f t="shared" si="0"/>
        <v/>
      </c>
      <c r="I64" s="55">
        <f t="shared" si="1"/>
        <v>1823</v>
      </c>
      <c r="J64" t="s">
        <v>1301</v>
      </c>
      <c r="K64" t="s">
        <v>1193</v>
      </c>
      <c r="L64" s="52" t="str">
        <f t="shared" si="3"/>
        <v>Wife</v>
      </c>
      <c r="M64" s="52">
        <f t="shared" si="2"/>
        <v>62</v>
      </c>
      <c r="N64" t="s">
        <v>1301</v>
      </c>
      <c r="O64" s="2">
        <v>15</v>
      </c>
      <c r="P64" s="52" t="s">
        <v>1651</v>
      </c>
    </row>
    <row r="65" spans="1:16" x14ac:dyDescent="0.2">
      <c r="A65" s="52">
        <v>64</v>
      </c>
      <c r="B65" t="s">
        <v>161</v>
      </c>
      <c r="C65" t="s">
        <v>192</v>
      </c>
      <c r="D65" t="s">
        <v>409</v>
      </c>
      <c r="E65" t="s">
        <v>761</v>
      </c>
      <c r="F65">
        <v>21</v>
      </c>
      <c r="H65" s="55">
        <f t="shared" si="0"/>
        <v>1850</v>
      </c>
      <c r="I65" s="55" t="str">
        <f t="shared" si="1"/>
        <v/>
      </c>
      <c r="J65" t="s">
        <v>184</v>
      </c>
      <c r="K65" t="s">
        <v>1115</v>
      </c>
      <c r="L65" s="52" t="str">
        <f t="shared" si="3"/>
        <v>Son</v>
      </c>
      <c r="M65" s="52">
        <f t="shared" si="2"/>
        <v>62</v>
      </c>
      <c r="N65" t="s">
        <v>1301</v>
      </c>
      <c r="O65" s="2">
        <v>15</v>
      </c>
      <c r="P65" s="52" t="s">
        <v>1651</v>
      </c>
    </row>
    <row r="66" spans="1:16" x14ac:dyDescent="0.2">
      <c r="A66" s="52">
        <v>65</v>
      </c>
      <c r="B66" t="s">
        <v>161</v>
      </c>
      <c r="C66" t="s">
        <v>1010</v>
      </c>
      <c r="D66" t="s">
        <v>409</v>
      </c>
      <c r="E66" t="s">
        <v>761</v>
      </c>
      <c r="F66">
        <v>18</v>
      </c>
      <c r="H66" s="55">
        <f t="shared" si="0"/>
        <v>1853</v>
      </c>
      <c r="I66" s="55" t="str">
        <f t="shared" si="1"/>
        <v/>
      </c>
      <c r="J66" t="s">
        <v>1011</v>
      </c>
      <c r="K66" t="s">
        <v>1115</v>
      </c>
      <c r="L66" s="52" t="str">
        <f t="shared" si="3"/>
        <v>Son</v>
      </c>
      <c r="M66" s="52">
        <f t="shared" si="2"/>
        <v>62</v>
      </c>
      <c r="N66" t="s">
        <v>1301</v>
      </c>
      <c r="O66" s="2">
        <v>15</v>
      </c>
      <c r="P66" s="52" t="s">
        <v>1651</v>
      </c>
    </row>
    <row r="67" spans="1:16" x14ac:dyDescent="0.2">
      <c r="A67" s="52">
        <v>66</v>
      </c>
      <c r="B67" t="s">
        <v>161</v>
      </c>
      <c r="C67" s="9" t="s">
        <v>615</v>
      </c>
      <c r="D67" t="s">
        <v>400</v>
      </c>
      <c r="E67" t="s">
        <v>761</v>
      </c>
      <c r="G67">
        <v>13</v>
      </c>
      <c r="H67" s="55" t="str">
        <f t="shared" ref="H67:H130" si="4">IF(ISBLANK(F67),"",INT(1871.25-F67))</f>
        <v/>
      </c>
      <c r="I67" s="55">
        <f t="shared" ref="I67:I130" si="5">IF(ISBLANK(G67),"",IF(ISBLANK(F67),INT(1871.25-G67),"Error"))</f>
        <v>1858</v>
      </c>
      <c r="J67" t="s">
        <v>784</v>
      </c>
      <c r="K67" t="s">
        <v>1115</v>
      </c>
      <c r="L67" s="52" t="str">
        <f t="shared" si="3"/>
        <v>Daughter</v>
      </c>
      <c r="M67" s="52">
        <f t="shared" ref="M67:M130" si="6">IF(OR(L67="Vacant",L67="Head"),A67,M66)</f>
        <v>62</v>
      </c>
      <c r="N67" t="s">
        <v>1301</v>
      </c>
      <c r="O67" s="2">
        <v>15</v>
      </c>
      <c r="P67" s="52" t="s">
        <v>2868</v>
      </c>
    </row>
    <row r="68" spans="1:16" x14ac:dyDescent="0.2">
      <c r="A68" s="52">
        <v>67</v>
      </c>
      <c r="B68" t="s">
        <v>161</v>
      </c>
      <c r="C68" t="s">
        <v>430</v>
      </c>
      <c r="D68" t="s">
        <v>400</v>
      </c>
      <c r="E68" t="s">
        <v>761</v>
      </c>
      <c r="G68">
        <v>11</v>
      </c>
      <c r="H68" s="55" t="str">
        <f t="shared" si="4"/>
        <v/>
      </c>
      <c r="I68" s="55">
        <f t="shared" si="5"/>
        <v>1860</v>
      </c>
      <c r="J68" t="s">
        <v>784</v>
      </c>
      <c r="K68" t="s">
        <v>1115</v>
      </c>
      <c r="L68" s="52" t="str">
        <f t="shared" ref="L68:L131" si="7">IF(ISBLANK(D68),"",D68)</f>
        <v>Daughter</v>
      </c>
      <c r="M68" s="52">
        <f t="shared" si="6"/>
        <v>62</v>
      </c>
      <c r="N68" t="s">
        <v>1301</v>
      </c>
      <c r="O68" s="2">
        <v>15</v>
      </c>
      <c r="P68" s="52" t="s">
        <v>1651</v>
      </c>
    </row>
    <row r="69" spans="1:16" x14ac:dyDescent="0.2">
      <c r="A69" s="52">
        <v>68</v>
      </c>
      <c r="B69" t="s">
        <v>161</v>
      </c>
      <c r="C69" t="s">
        <v>475</v>
      </c>
      <c r="D69" t="s">
        <v>400</v>
      </c>
      <c r="E69" t="s">
        <v>761</v>
      </c>
      <c r="G69">
        <v>9</v>
      </c>
      <c r="H69" s="55" t="str">
        <f t="shared" si="4"/>
        <v/>
      </c>
      <c r="I69" s="55">
        <f t="shared" si="5"/>
        <v>1862</v>
      </c>
      <c r="J69" t="s">
        <v>784</v>
      </c>
      <c r="K69" t="s">
        <v>1115</v>
      </c>
      <c r="L69" s="52" t="str">
        <f t="shared" si="7"/>
        <v>Daughter</v>
      </c>
      <c r="M69" s="52">
        <f t="shared" si="6"/>
        <v>62</v>
      </c>
      <c r="N69" t="s">
        <v>1301</v>
      </c>
      <c r="O69" s="2">
        <v>15</v>
      </c>
      <c r="P69" s="52" t="s">
        <v>1651</v>
      </c>
    </row>
    <row r="70" spans="1:16" x14ac:dyDescent="0.2">
      <c r="A70" s="52">
        <v>69</v>
      </c>
      <c r="B70" t="s">
        <v>161</v>
      </c>
      <c r="C70" t="s">
        <v>60</v>
      </c>
      <c r="D70" t="s">
        <v>409</v>
      </c>
      <c r="E70" t="s">
        <v>761</v>
      </c>
      <c r="F70">
        <v>7</v>
      </c>
      <c r="H70" s="55">
        <f t="shared" si="4"/>
        <v>1864</v>
      </c>
      <c r="I70" s="55" t="str">
        <f t="shared" si="5"/>
        <v/>
      </c>
      <c r="J70" t="s">
        <v>784</v>
      </c>
      <c r="K70" t="s">
        <v>1115</v>
      </c>
      <c r="L70" s="52" t="str">
        <f t="shared" si="7"/>
        <v>Son</v>
      </c>
      <c r="M70" s="52">
        <f t="shared" si="6"/>
        <v>62</v>
      </c>
      <c r="N70" t="s">
        <v>1301</v>
      </c>
      <c r="O70" s="2">
        <v>15</v>
      </c>
      <c r="P70" s="52" t="s">
        <v>1651</v>
      </c>
    </row>
    <row r="71" spans="1:16" x14ac:dyDescent="0.2">
      <c r="A71" s="52">
        <v>70</v>
      </c>
      <c r="B71" t="s">
        <v>161</v>
      </c>
      <c r="C71" t="s">
        <v>434</v>
      </c>
      <c r="D71" t="s">
        <v>400</v>
      </c>
      <c r="E71" t="s">
        <v>761</v>
      </c>
      <c r="G71">
        <v>3</v>
      </c>
      <c r="H71" s="55" t="str">
        <f t="shared" si="4"/>
        <v/>
      </c>
      <c r="I71" s="55">
        <f t="shared" si="5"/>
        <v>1868</v>
      </c>
      <c r="J71" t="s">
        <v>1301</v>
      </c>
      <c r="K71" t="s">
        <v>1115</v>
      </c>
      <c r="L71" s="52" t="str">
        <f t="shared" si="7"/>
        <v>Daughter</v>
      </c>
      <c r="M71" s="52">
        <f t="shared" si="6"/>
        <v>62</v>
      </c>
      <c r="N71" t="s">
        <v>1301</v>
      </c>
      <c r="O71" s="2">
        <v>15</v>
      </c>
      <c r="P71" s="52" t="s">
        <v>1651</v>
      </c>
    </row>
    <row r="72" spans="1:16" x14ac:dyDescent="0.2">
      <c r="A72" s="52">
        <v>71</v>
      </c>
      <c r="B72" t="s">
        <v>85</v>
      </c>
      <c r="C72" t="s">
        <v>200</v>
      </c>
      <c r="D72" t="s">
        <v>9</v>
      </c>
      <c r="E72" t="s">
        <v>427</v>
      </c>
      <c r="G72">
        <v>50</v>
      </c>
      <c r="H72" s="55" t="str">
        <f t="shared" si="4"/>
        <v/>
      </c>
      <c r="I72" s="55">
        <f t="shared" si="5"/>
        <v>1821</v>
      </c>
      <c r="J72" t="s">
        <v>15</v>
      </c>
      <c r="K72" t="s">
        <v>728</v>
      </c>
      <c r="L72" s="52" t="str">
        <f t="shared" si="7"/>
        <v>Head</v>
      </c>
      <c r="M72" s="52">
        <f t="shared" si="6"/>
        <v>71</v>
      </c>
      <c r="N72" t="s">
        <v>1301</v>
      </c>
      <c r="O72" s="2">
        <v>16</v>
      </c>
      <c r="P72" s="52" t="s">
        <v>1651</v>
      </c>
    </row>
    <row r="73" spans="1:16" x14ac:dyDescent="0.2">
      <c r="A73" s="52">
        <v>72</v>
      </c>
      <c r="B73" t="s">
        <v>85</v>
      </c>
      <c r="C73" t="s">
        <v>336</v>
      </c>
      <c r="D73" t="s">
        <v>409</v>
      </c>
      <c r="E73" t="s">
        <v>761</v>
      </c>
      <c r="F73">
        <v>16</v>
      </c>
      <c r="H73" s="55">
        <f t="shared" si="4"/>
        <v>1855</v>
      </c>
      <c r="I73" s="55" t="str">
        <f t="shared" si="5"/>
        <v/>
      </c>
      <c r="J73" t="s">
        <v>144</v>
      </c>
      <c r="K73" t="s">
        <v>1115</v>
      </c>
      <c r="L73" s="52" t="str">
        <f t="shared" si="7"/>
        <v>Son</v>
      </c>
      <c r="M73" s="52">
        <f t="shared" si="6"/>
        <v>71</v>
      </c>
      <c r="N73" t="s">
        <v>1301</v>
      </c>
      <c r="O73" s="2">
        <v>16</v>
      </c>
      <c r="P73" s="52" t="s">
        <v>1651</v>
      </c>
    </row>
    <row r="74" spans="1:16" x14ac:dyDescent="0.2">
      <c r="A74" s="52">
        <v>73</v>
      </c>
      <c r="B74" t="s">
        <v>85</v>
      </c>
      <c r="C74" t="s">
        <v>788</v>
      </c>
      <c r="D74" t="s">
        <v>400</v>
      </c>
      <c r="E74" t="s">
        <v>761</v>
      </c>
      <c r="G74">
        <v>12</v>
      </c>
      <c r="H74" s="55" t="str">
        <f t="shared" si="4"/>
        <v/>
      </c>
      <c r="I74" s="55">
        <f t="shared" si="5"/>
        <v>1859</v>
      </c>
      <c r="J74" t="s">
        <v>784</v>
      </c>
      <c r="K74" t="s">
        <v>1115</v>
      </c>
      <c r="L74" s="52" t="str">
        <f t="shared" si="7"/>
        <v>Daughter</v>
      </c>
      <c r="M74" s="52">
        <f t="shared" si="6"/>
        <v>71</v>
      </c>
      <c r="N74" t="s">
        <v>1301</v>
      </c>
      <c r="O74" s="2">
        <v>16</v>
      </c>
      <c r="P74" s="52" t="s">
        <v>1651</v>
      </c>
    </row>
    <row r="75" spans="1:16" x14ac:dyDescent="0.2">
      <c r="A75" s="52">
        <v>74</v>
      </c>
      <c r="B75" t="s">
        <v>293</v>
      </c>
      <c r="C75" t="s">
        <v>123</v>
      </c>
      <c r="D75" t="s">
        <v>525</v>
      </c>
      <c r="E75" t="s">
        <v>427</v>
      </c>
      <c r="G75">
        <v>77</v>
      </c>
      <c r="H75" s="55" t="str">
        <f t="shared" si="4"/>
        <v/>
      </c>
      <c r="I75" s="55">
        <f t="shared" si="5"/>
        <v>1794</v>
      </c>
      <c r="J75" t="s">
        <v>1301</v>
      </c>
      <c r="K75" t="s">
        <v>720</v>
      </c>
      <c r="L75" s="52" t="str">
        <f t="shared" si="7"/>
        <v>Boarder</v>
      </c>
      <c r="M75" s="52">
        <f t="shared" si="6"/>
        <v>71</v>
      </c>
      <c r="N75" t="s">
        <v>1301</v>
      </c>
      <c r="O75" s="2">
        <v>16</v>
      </c>
      <c r="P75" s="52" t="s">
        <v>1651</v>
      </c>
    </row>
    <row r="76" spans="1:16" x14ac:dyDescent="0.2">
      <c r="A76" s="52">
        <v>75</v>
      </c>
      <c r="B76" t="s">
        <v>61</v>
      </c>
      <c r="C76" t="s">
        <v>1012</v>
      </c>
      <c r="D76" t="s">
        <v>9</v>
      </c>
      <c r="E76" t="s">
        <v>5</v>
      </c>
      <c r="F76">
        <v>25</v>
      </c>
      <c r="H76" s="55">
        <f t="shared" si="4"/>
        <v>1846</v>
      </c>
      <c r="I76" s="55" t="str">
        <f t="shared" si="5"/>
        <v/>
      </c>
      <c r="J76" t="s">
        <v>12</v>
      </c>
      <c r="K76" t="s">
        <v>860</v>
      </c>
      <c r="L76" s="52" t="str">
        <f t="shared" si="7"/>
        <v>Head</v>
      </c>
      <c r="M76" s="52">
        <f t="shared" si="6"/>
        <v>75</v>
      </c>
      <c r="N76" t="s">
        <v>1301</v>
      </c>
      <c r="O76" s="2">
        <v>17</v>
      </c>
      <c r="P76" s="52" t="s">
        <v>1651</v>
      </c>
    </row>
    <row r="77" spans="1:16" x14ac:dyDescent="0.2">
      <c r="A77" s="52">
        <v>76</v>
      </c>
      <c r="B77" t="s">
        <v>61</v>
      </c>
      <c r="C77" t="s">
        <v>635</v>
      </c>
      <c r="D77" t="s">
        <v>397</v>
      </c>
      <c r="E77" t="s">
        <v>5</v>
      </c>
      <c r="G77">
        <v>29</v>
      </c>
      <c r="H77" s="55" t="str">
        <f t="shared" si="4"/>
        <v/>
      </c>
      <c r="I77" s="55">
        <f t="shared" si="5"/>
        <v>1842</v>
      </c>
      <c r="J77" t="s">
        <v>1301</v>
      </c>
      <c r="K77" t="s">
        <v>987</v>
      </c>
      <c r="L77" s="52" t="str">
        <f t="shared" si="7"/>
        <v>Wife</v>
      </c>
      <c r="M77" s="52">
        <f t="shared" si="6"/>
        <v>75</v>
      </c>
      <c r="N77" t="s">
        <v>1301</v>
      </c>
      <c r="O77" s="2">
        <v>17</v>
      </c>
      <c r="P77" s="52" t="s">
        <v>1651</v>
      </c>
    </row>
    <row r="78" spans="1:16" x14ac:dyDescent="0.2">
      <c r="A78" s="52">
        <v>77</v>
      </c>
      <c r="B78" t="s">
        <v>61</v>
      </c>
      <c r="C78" s="9" t="s">
        <v>46</v>
      </c>
      <c r="D78" t="s">
        <v>400</v>
      </c>
      <c r="E78" t="s">
        <v>761</v>
      </c>
      <c r="G78">
        <v>2</v>
      </c>
      <c r="H78" s="55" t="str">
        <f t="shared" si="4"/>
        <v/>
      </c>
      <c r="I78" s="55">
        <f t="shared" si="5"/>
        <v>1869</v>
      </c>
      <c r="J78" t="s">
        <v>1301</v>
      </c>
      <c r="K78" t="s">
        <v>987</v>
      </c>
      <c r="L78" s="52" t="str">
        <f t="shared" si="7"/>
        <v>Daughter</v>
      </c>
      <c r="M78" s="52">
        <f t="shared" si="6"/>
        <v>75</v>
      </c>
      <c r="N78" t="s">
        <v>1301</v>
      </c>
      <c r="O78" s="2">
        <v>17</v>
      </c>
      <c r="P78" s="52" t="s">
        <v>1651</v>
      </c>
    </row>
    <row r="79" spans="1:16" x14ac:dyDescent="0.2">
      <c r="A79" s="52">
        <v>78</v>
      </c>
      <c r="B79" t="s">
        <v>61</v>
      </c>
      <c r="C79" t="s">
        <v>447</v>
      </c>
      <c r="D79" t="s">
        <v>464</v>
      </c>
      <c r="E79" t="s">
        <v>761</v>
      </c>
      <c r="G79">
        <v>11</v>
      </c>
      <c r="H79" s="55" t="str">
        <f t="shared" si="4"/>
        <v/>
      </c>
      <c r="I79" s="55">
        <f t="shared" si="5"/>
        <v>1860</v>
      </c>
      <c r="J79" t="s">
        <v>1301</v>
      </c>
      <c r="K79" s="9" t="s">
        <v>2867</v>
      </c>
      <c r="L79" s="52" t="str">
        <f t="shared" si="7"/>
        <v>Visitor</v>
      </c>
      <c r="M79" s="52">
        <f t="shared" si="6"/>
        <v>75</v>
      </c>
      <c r="N79" t="s">
        <v>1301</v>
      </c>
      <c r="O79" s="2">
        <v>17</v>
      </c>
      <c r="P79" s="52" t="s">
        <v>1651</v>
      </c>
    </row>
    <row r="80" spans="1:16" x14ac:dyDescent="0.2">
      <c r="A80" s="52">
        <v>79</v>
      </c>
      <c r="B80" t="s">
        <v>43</v>
      </c>
      <c r="C80" t="s">
        <v>77</v>
      </c>
      <c r="D80" t="s">
        <v>9</v>
      </c>
      <c r="E80" t="s">
        <v>5</v>
      </c>
      <c r="F80">
        <v>24</v>
      </c>
      <c r="H80" s="55">
        <f t="shared" si="4"/>
        <v>1847</v>
      </c>
      <c r="I80" s="55" t="str">
        <f t="shared" si="5"/>
        <v/>
      </c>
      <c r="J80" t="s">
        <v>90</v>
      </c>
      <c r="K80" t="s">
        <v>1115</v>
      </c>
      <c r="L80" s="52" t="str">
        <f t="shared" si="7"/>
        <v>Head</v>
      </c>
      <c r="M80" s="52">
        <f t="shared" si="6"/>
        <v>79</v>
      </c>
      <c r="N80" t="s">
        <v>1301</v>
      </c>
      <c r="O80" s="2">
        <v>18</v>
      </c>
      <c r="P80" s="52" t="s">
        <v>1651</v>
      </c>
    </row>
    <row r="81" spans="1:16" x14ac:dyDescent="0.2">
      <c r="A81" s="52">
        <v>80</v>
      </c>
      <c r="B81" t="s">
        <v>43</v>
      </c>
      <c r="C81" t="s">
        <v>635</v>
      </c>
      <c r="D81" t="s">
        <v>397</v>
      </c>
      <c r="E81" t="s">
        <v>5</v>
      </c>
      <c r="G81">
        <v>23</v>
      </c>
      <c r="H81" s="55" t="str">
        <f t="shared" si="4"/>
        <v/>
      </c>
      <c r="I81" s="55">
        <f t="shared" si="5"/>
        <v>1848</v>
      </c>
      <c r="J81" t="s">
        <v>1301</v>
      </c>
      <c r="K81" t="s">
        <v>551</v>
      </c>
      <c r="L81" s="52" t="str">
        <f t="shared" si="7"/>
        <v>Wife</v>
      </c>
      <c r="M81" s="52">
        <f t="shared" si="6"/>
        <v>79</v>
      </c>
      <c r="N81" t="s">
        <v>1301</v>
      </c>
      <c r="O81" s="2">
        <v>18</v>
      </c>
      <c r="P81" s="52" t="s">
        <v>1651</v>
      </c>
    </row>
    <row r="82" spans="1:16" x14ac:dyDescent="0.2">
      <c r="A82" s="52">
        <v>81</v>
      </c>
      <c r="B82" t="s">
        <v>1013</v>
      </c>
      <c r="C82" t="s">
        <v>50</v>
      </c>
      <c r="D82" t="s">
        <v>9</v>
      </c>
      <c r="E82" t="s">
        <v>5</v>
      </c>
      <c r="F82">
        <v>72</v>
      </c>
      <c r="H82" s="55">
        <f t="shared" si="4"/>
        <v>1799</v>
      </c>
      <c r="I82" s="55" t="str">
        <f t="shared" si="5"/>
        <v/>
      </c>
      <c r="J82" t="s">
        <v>15</v>
      </c>
      <c r="K82" t="s">
        <v>1115</v>
      </c>
      <c r="L82" s="52" t="str">
        <f t="shared" si="7"/>
        <v>Head</v>
      </c>
      <c r="M82" s="52">
        <f t="shared" si="6"/>
        <v>81</v>
      </c>
      <c r="N82" t="s">
        <v>1301</v>
      </c>
      <c r="O82" s="2">
        <v>19</v>
      </c>
      <c r="P82" s="52" t="s">
        <v>1651</v>
      </c>
    </row>
    <row r="83" spans="1:16" x14ac:dyDescent="0.2">
      <c r="A83" s="52">
        <v>82</v>
      </c>
      <c r="B83" t="s">
        <v>1013</v>
      </c>
      <c r="C83" t="s">
        <v>46</v>
      </c>
      <c r="D83" t="s">
        <v>397</v>
      </c>
      <c r="E83" t="s">
        <v>5</v>
      </c>
      <c r="G83">
        <v>78</v>
      </c>
      <c r="H83" s="55" t="str">
        <f t="shared" si="4"/>
        <v/>
      </c>
      <c r="I83" s="55">
        <f t="shared" si="5"/>
        <v>1793</v>
      </c>
      <c r="J83" t="s">
        <v>1301</v>
      </c>
      <c r="K83" t="s">
        <v>1014</v>
      </c>
      <c r="L83" s="52" t="str">
        <f t="shared" si="7"/>
        <v>Wife</v>
      </c>
      <c r="M83" s="52">
        <f t="shared" si="6"/>
        <v>81</v>
      </c>
      <c r="N83" t="s">
        <v>1301</v>
      </c>
      <c r="O83" s="2">
        <v>19</v>
      </c>
      <c r="P83" s="52" t="s">
        <v>1651</v>
      </c>
    </row>
    <row r="84" spans="1:16" x14ac:dyDescent="0.2">
      <c r="A84" s="52">
        <v>83</v>
      </c>
      <c r="B84" t="s">
        <v>156</v>
      </c>
      <c r="C84" t="s">
        <v>111</v>
      </c>
      <c r="D84" t="s">
        <v>9</v>
      </c>
      <c r="E84" t="s">
        <v>427</v>
      </c>
      <c r="G84">
        <v>43</v>
      </c>
      <c r="H84" s="55" t="str">
        <f t="shared" si="4"/>
        <v/>
      </c>
      <c r="I84" s="55">
        <f t="shared" si="5"/>
        <v>1828</v>
      </c>
      <c r="J84" t="s">
        <v>15</v>
      </c>
      <c r="K84" t="s">
        <v>1015</v>
      </c>
      <c r="L84" s="52" t="str">
        <f t="shared" si="7"/>
        <v>Head</v>
      </c>
      <c r="M84" s="52">
        <f t="shared" si="6"/>
        <v>83</v>
      </c>
      <c r="N84" t="s">
        <v>1301</v>
      </c>
      <c r="O84" s="2">
        <v>20</v>
      </c>
      <c r="P84" s="52" t="s">
        <v>1651</v>
      </c>
    </row>
    <row r="85" spans="1:16" x14ac:dyDescent="0.2">
      <c r="A85" s="52">
        <v>84</v>
      </c>
      <c r="B85" t="s">
        <v>156</v>
      </c>
      <c r="C85" t="s">
        <v>44</v>
      </c>
      <c r="D85" t="s">
        <v>409</v>
      </c>
      <c r="E85" t="s">
        <v>761</v>
      </c>
      <c r="F85">
        <v>20</v>
      </c>
      <c r="H85" s="55">
        <f t="shared" si="4"/>
        <v>1851</v>
      </c>
      <c r="I85" s="55" t="str">
        <f t="shared" si="5"/>
        <v/>
      </c>
      <c r="J85" t="s">
        <v>91</v>
      </c>
      <c r="K85" t="s">
        <v>1115</v>
      </c>
      <c r="L85" s="52" t="str">
        <f t="shared" si="7"/>
        <v>Son</v>
      </c>
      <c r="M85" s="52">
        <f t="shared" si="6"/>
        <v>83</v>
      </c>
      <c r="N85" t="s">
        <v>1301</v>
      </c>
      <c r="O85" s="2">
        <v>20</v>
      </c>
      <c r="P85" s="52" t="s">
        <v>1651</v>
      </c>
    </row>
    <row r="86" spans="1:16" x14ac:dyDescent="0.2">
      <c r="A86" s="52">
        <v>85</v>
      </c>
      <c r="B86" t="s">
        <v>156</v>
      </c>
      <c r="C86" s="9" t="s">
        <v>2866</v>
      </c>
      <c r="D86" t="s">
        <v>409</v>
      </c>
      <c r="E86" t="s">
        <v>761</v>
      </c>
      <c r="F86">
        <v>16</v>
      </c>
      <c r="H86" s="55">
        <f t="shared" si="4"/>
        <v>1855</v>
      </c>
      <c r="I86" s="55" t="str">
        <f t="shared" si="5"/>
        <v/>
      </c>
      <c r="J86" t="s">
        <v>91</v>
      </c>
      <c r="K86" t="s">
        <v>1115</v>
      </c>
      <c r="L86" s="52" t="str">
        <f t="shared" si="7"/>
        <v>Son</v>
      </c>
      <c r="M86" s="52">
        <f t="shared" si="6"/>
        <v>83</v>
      </c>
      <c r="N86" t="s">
        <v>1301</v>
      </c>
      <c r="O86" s="2">
        <v>20</v>
      </c>
      <c r="P86" s="52" t="s">
        <v>1651</v>
      </c>
    </row>
    <row r="87" spans="1:16" x14ac:dyDescent="0.2">
      <c r="A87" s="52">
        <v>86</v>
      </c>
      <c r="B87" t="s">
        <v>156</v>
      </c>
      <c r="C87" t="s">
        <v>1016</v>
      </c>
      <c r="D87" t="s">
        <v>400</v>
      </c>
      <c r="E87" t="s">
        <v>761</v>
      </c>
      <c r="G87">
        <v>14</v>
      </c>
      <c r="H87" s="55" t="str">
        <f t="shared" si="4"/>
        <v/>
      </c>
      <c r="I87" s="55">
        <f t="shared" si="5"/>
        <v>1857</v>
      </c>
      <c r="J87" t="s">
        <v>784</v>
      </c>
      <c r="K87" t="s">
        <v>1115</v>
      </c>
      <c r="L87" s="52" t="str">
        <f t="shared" si="7"/>
        <v>Daughter</v>
      </c>
      <c r="M87" s="52">
        <f t="shared" si="6"/>
        <v>83</v>
      </c>
      <c r="N87" t="s">
        <v>1301</v>
      </c>
      <c r="O87" s="2">
        <v>20</v>
      </c>
      <c r="P87" s="52" t="s">
        <v>1651</v>
      </c>
    </row>
    <row r="88" spans="1:16" x14ac:dyDescent="0.2">
      <c r="A88" s="52">
        <v>87</v>
      </c>
      <c r="B88" t="s">
        <v>156</v>
      </c>
      <c r="C88" t="s">
        <v>788</v>
      </c>
      <c r="D88" t="s">
        <v>400</v>
      </c>
      <c r="E88" t="s">
        <v>761</v>
      </c>
      <c r="G88">
        <v>12</v>
      </c>
      <c r="H88" s="55" t="str">
        <f t="shared" si="4"/>
        <v/>
      </c>
      <c r="I88" s="55">
        <f t="shared" si="5"/>
        <v>1859</v>
      </c>
      <c r="J88" t="s">
        <v>1017</v>
      </c>
      <c r="K88" t="s">
        <v>1115</v>
      </c>
      <c r="L88" s="52" t="str">
        <f t="shared" si="7"/>
        <v>Daughter</v>
      </c>
      <c r="M88" s="52">
        <f t="shared" si="6"/>
        <v>83</v>
      </c>
      <c r="N88" t="s">
        <v>1301</v>
      </c>
      <c r="O88" s="2">
        <v>20</v>
      </c>
      <c r="P88" s="52" t="s">
        <v>1651</v>
      </c>
    </row>
    <row r="89" spans="1:16" x14ac:dyDescent="0.2">
      <c r="A89" s="52">
        <v>88</v>
      </c>
      <c r="B89" t="s">
        <v>114</v>
      </c>
      <c r="C89" t="s">
        <v>50</v>
      </c>
      <c r="D89" t="s">
        <v>9</v>
      </c>
      <c r="E89" t="s">
        <v>5</v>
      </c>
      <c r="F89">
        <v>51</v>
      </c>
      <c r="H89" s="55">
        <f t="shared" si="4"/>
        <v>1820</v>
      </c>
      <c r="I89" s="55" t="str">
        <f t="shared" si="5"/>
        <v/>
      </c>
      <c r="J89" t="s">
        <v>12</v>
      </c>
      <c r="K89" t="s">
        <v>1085</v>
      </c>
      <c r="L89" s="52" t="str">
        <f t="shared" si="7"/>
        <v>Head</v>
      </c>
      <c r="M89" s="52">
        <f t="shared" si="6"/>
        <v>88</v>
      </c>
      <c r="N89" t="s">
        <v>1301</v>
      </c>
      <c r="O89" s="2">
        <v>21</v>
      </c>
      <c r="P89" s="52" t="s">
        <v>1651</v>
      </c>
    </row>
    <row r="90" spans="1:16" x14ac:dyDescent="0.2">
      <c r="A90" s="52">
        <v>89</v>
      </c>
      <c r="B90" t="s">
        <v>114</v>
      </c>
      <c r="C90" t="s">
        <v>391</v>
      </c>
      <c r="D90" t="s">
        <v>397</v>
      </c>
      <c r="E90" t="s">
        <v>5</v>
      </c>
      <c r="G90">
        <v>59</v>
      </c>
      <c r="H90" s="55" t="str">
        <f t="shared" si="4"/>
        <v/>
      </c>
      <c r="I90" s="55">
        <f t="shared" si="5"/>
        <v>1812</v>
      </c>
      <c r="J90" t="s">
        <v>837</v>
      </c>
      <c r="K90" t="s">
        <v>462</v>
      </c>
      <c r="L90" s="52" t="str">
        <f t="shared" si="7"/>
        <v>Wife</v>
      </c>
      <c r="M90" s="52">
        <f t="shared" si="6"/>
        <v>88</v>
      </c>
      <c r="N90" t="s">
        <v>1301</v>
      </c>
      <c r="O90" s="2">
        <v>21</v>
      </c>
      <c r="P90" s="52" t="s">
        <v>1651</v>
      </c>
    </row>
    <row r="91" spans="1:16" x14ac:dyDescent="0.2">
      <c r="A91" s="52">
        <v>90</v>
      </c>
      <c r="B91" t="s">
        <v>165</v>
      </c>
      <c r="C91" t="s">
        <v>166</v>
      </c>
      <c r="D91" t="s">
        <v>9</v>
      </c>
      <c r="E91" t="s">
        <v>5</v>
      </c>
      <c r="F91">
        <v>41</v>
      </c>
      <c r="H91" s="55">
        <f t="shared" si="4"/>
        <v>1830</v>
      </c>
      <c r="I91" s="55" t="str">
        <f t="shared" si="5"/>
        <v/>
      </c>
      <c r="J91" t="s">
        <v>12</v>
      </c>
      <c r="K91" t="s">
        <v>1115</v>
      </c>
      <c r="L91" s="52" t="str">
        <f t="shared" si="7"/>
        <v>Head</v>
      </c>
      <c r="M91" s="52">
        <f t="shared" si="6"/>
        <v>90</v>
      </c>
      <c r="N91" t="s">
        <v>1301</v>
      </c>
      <c r="O91" s="2">
        <v>22</v>
      </c>
      <c r="P91" s="52" t="s">
        <v>1651</v>
      </c>
    </row>
    <row r="92" spans="1:16" x14ac:dyDescent="0.2">
      <c r="A92" s="52">
        <v>91</v>
      </c>
      <c r="B92" t="s">
        <v>165</v>
      </c>
      <c r="C92" t="s">
        <v>46</v>
      </c>
      <c r="D92" t="s">
        <v>397</v>
      </c>
      <c r="E92" t="s">
        <v>5</v>
      </c>
      <c r="G92">
        <v>34</v>
      </c>
      <c r="H92" s="55" t="str">
        <f t="shared" si="4"/>
        <v/>
      </c>
      <c r="I92" s="55">
        <f t="shared" si="5"/>
        <v>1837</v>
      </c>
      <c r="J92" t="s">
        <v>1301</v>
      </c>
      <c r="K92" t="s">
        <v>1115</v>
      </c>
      <c r="L92" s="52" t="str">
        <f t="shared" si="7"/>
        <v>Wife</v>
      </c>
      <c r="M92" s="52">
        <f t="shared" si="6"/>
        <v>90</v>
      </c>
      <c r="N92" t="s">
        <v>1301</v>
      </c>
      <c r="O92" s="2">
        <v>22</v>
      </c>
      <c r="P92" s="52" t="s">
        <v>1651</v>
      </c>
    </row>
    <row r="93" spans="1:16" x14ac:dyDescent="0.2">
      <c r="A93" s="52">
        <v>92</v>
      </c>
      <c r="B93" t="s">
        <v>165</v>
      </c>
      <c r="C93" t="s">
        <v>65</v>
      </c>
      <c r="D93" t="s">
        <v>409</v>
      </c>
      <c r="E93" t="s">
        <v>761</v>
      </c>
      <c r="F93">
        <v>7</v>
      </c>
      <c r="H93" s="55">
        <f t="shared" si="4"/>
        <v>1864</v>
      </c>
      <c r="I93" s="55" t="str">
        <f t="shared" si="5"/>
        <v/>
      </c>
      <c r="J93" t="s">
        <v>784</v>
      </c>
      <c r="K93" t="s">
        <v>1115</v>
      </c>
      <c r="L93" s="52" t="str">
        <f t="shared" si="7"/>
        <v>Son</v>
      </c>
      <c r="M93" s="52">
        <f t="shared" si="6"/>
        <v>90</v>
      </c>
      <c r="N93" t="s">
        <v>1301</v>
      </c>
      <c r="O93" s="2">
        <v>22</v>
      </c>
      <c r="P93" s="52" t="s">
        <v>1651</v>
      </c>
    </row>
    <row r="94" spans="1:16" x14ac:dyDescent="0.2">
      <c r="A94" s="52">
        <v>93</v>
      </c>
      <c r="B94" t="s">
        <v>165</v>
      </c>
      <c r="C94" t="s">
        <v>849</v>
      </c>
      <c r="D94" t="s">
        <v>400</v>
      </c>
      <c r="E94" t="s">
        <v>761</v>
      </c>
      <c r="G94">
        <v>4</v>
      </c>
      <c r="H94" s="55" t="str">
        <f t="shared" si="4"/>
        <v/>
      </c>
      <c r="I94" s="55">
        <f t="shared" si="5"/>
        <v>1867</v>
      </c>
      <c r="J94" t="s">
        <v>784</v>
      </c>
      <c r="K94" t="s">
        <v>1115</v>
      </c>
      <c r="L94" s="52" t="str">
        <f t="shared" si="7"/>
        <v>Daughter</v>
      </c>
      <c r="M94" s="52">
        <f t="shared" si="6"/>
        <v>90</v>
      </c>
      <c r="N94" t="s">
        <v>1301</v>
      </c>
      <c r="O94" s="2">
        <v>22</v>
      </c>
      <c r="P94" s="52" t="s">
        <v>1651</v>
      </c>
    </row>
    <row r="95" spans="1:16" x14ac:dyDescent="0.2">
      <c r="A95" s="52">
        <v>94</v>
      </c>
      <c r="B95" t="s">
        <v>165</v>
      </c>
      <c r="C95" t="s">
        <v>71</v>
      </c>
      <c r="D95" t="s">
        <v>409</v>
      </c>
      <c r="E95" t="s">
        <v>761</v>
      </c>
      <c r="F95">
        <v>2</v>
      </c>
      <c r="H95" s="55">
        <f t="shared" si="4"/>
        <v>1869</v>
      </c>
      <c r="I95" s="55" t="str">
        <f t="shared" si="5"/>
        <v/>
      </c>
      <c r="J95" t="s">
        <v>1301</v>
      </c>
      <c r="K95" t="s">
        <v>1115</v>
      </c>
      <c r="L95" s="52" t="str">
        <f t="shared" si="7"/>
        <v>Son</v>
      </c>
      <c r="M95" s="52">
        <f t="shared" si="6"/>
        <v>90</v>
      </c>
      <c r="N95" t="s">
        <v>1301</v>
      </c>
      <c r="O95" s="2">
        <v>22</v>
      </c>
      <c r="P95" s="52" t="s">
        <v>1651</v>
      </c>
    </row>
    <row r="96" spans="1:16" x14ac:dyDescent="0.2">
      <c r="A96" s="52">
        <v>95</v>
      </c>
      <c r="B96" t="s">
        <v>165</v>
      </c>
      <c r="C96" t="s">
        <v>167</v>
      </c>
      <c r="D96" t="s">
        <v>409</v>
      </c>
      <c r="E96" t="s">
        <v>761</v>
      </c>
      <c r="F96">
        <f>11/12</f>
        <v>0.91666666666666663</v>
      </c>
      <c r="H96" s="55">
        <f t="shared" si="4"/>
        <v>1870</v>
      </c>
      <c r="I96" s="55" t="str">
        <f t="shared" si="5"/>
        <v/>
      </c>
      <c r="J96" t="s">
        <v>1301</v>
      </c>
      <c r="K96" t="s">
        <v>1115</v>
      </c>
      <c r="L96" s="52" t="str">
        <f t="shared" si="7"/>
        <v>Son</v>
      </c>
      <c r="M96" s="52">
        <f t="shared" si="6"/>
        <v>90</v>
      </c>
      <c r="N96" t="s">
        <v>1301</v>
      </c>
      <c r="O96" s="2">
        <v>22</v>
      </c>
      <c r="P96" s="52" t="s">
        <v>1651</v>
      </c>
    </row>
    <row r="97" spans="1:16" x14ac:dyDescent="0.2">
      <c r="A97" s="52">
        <v>96</v>
      </c>
      <c r="B97" t="s">
        <v>76</v>
      </c>
      <c r="C97" t="s">
        <v>60</v>
      </c>
      <c r="D97" t="s">
        <v>9</v>
      </c>
      <c r="E97" t="s">
        <v>5</v>
      </c>
      <c r="F97">
        <v>47</v>
      </c>
      <c r="H97" s="55">
        <f t="shared" si="4"/>
        <v>1824</v>
      </c>
      <c r="I97" s="55" t="str">
        <f t="shared" si="5"/>
        <v/>
      </c>
      <c r="J97" t="s">
        <v>12</v>
      </c>
      <c r="K97" t="s">
        <v>561</v>
      </c>
      <c r="L97" s="52" t="str">
        <f t="shared" si="7"/>
        <v>Head</v>
      </c>
      <c r="M97" s="52">
        <f t="shared" si="6"/>
        <v>96</v>
      </c>
      <c r="N97" t="s">
        <v>1301</v>
      </c>
      <c r="O97" s="2">
        <v>23</v>
      </c>
      <c r="P97" s="52" t="s">
        <v>1651</v>
      </c>
    </row>
    <row r="98" spans="1:16" x14ac:dyDescent="0.2">
      <c r="A98" s="52">
        <v>97</v>
      </c>
      <c r="B98" t="s">
        <v>76</v>
      </c>
      <c r="C98" t="s">
        <v>123</v>
      </c>
      <c r="D98" t="s">
        <v>397</v>
      </c>
      <c r="E98" t="s">
        <v>5</v>
      </c>
      <c r="G98">
        <v>40</v>
      </c>
      <c r="H98" s="55" t="str">
        <f t="shared" si="4"/>
        <v/>
      </c>
      <c r="I98" s="55">
        <f t="shared" si="5"/>
        <v>1831</v>
      </c>
      <c r="J98" t="s">
        <v>1301</v>
      </c>
      <c r="K98" t="s">
        <v>1115</v>
      </c>
      <c r="L98" s="52" t="str">
        <f t="shared" si="7"/>
        <v>Wife</v>
      </c>
      <c r="M98" s="52">
        <f t="shared" si="6"/>
        <v>96</v>
      </c>
      <c r="N98" t="s">
        <v>1301</v>
      </c>
      <c r="O98" s="2">
        <v>23</v>
      </c>
      <c r="P98" s="52" t="s">
        <v>1651</v>
      </c>
    </row>
    <row r="99" spans="1:16" x14ac:dyDescent="0.2">
      <c r="A99" s="52">
        <v>98</v>
      </c>
      <c r="B99" t="s">
        <v>76</v>
      </c>
      <c r="C99" t="s">
        <v>44</v>
      </c>
      <c r="D99" t="s">
        <v>409</v>
      </c>
      <c r="E99" t="s">
        <v>761</v>
      </c>
      <c r="F99">
        <v>12</v>
      </c>
      <c r="H99" s="55">
        <f t="shared" si="4"/>
        <v>1859</v>
      </c>
      <c r="I99" s="55" t="str">
        <f t="shared" si="5"/>
        <v/>
      </c>
      <c r="J99" t="s">
        <v>12</v>
      </c>
      <c r="K99" t="s">
        <v>1115</v>
      </c>
      <c r="L99" s="52" t="str">
        <f t="shared" si="7"/>
        <v>Son</v>
      </c>
      <c r="M99" s="52">
        <f t="shared" si="6"/>
        <v>96</v>
      </c>
      <c r="N99" t="s">
        <v>1301</v>
      </c>
      <c r="O99" s="2">
        <v>23</v>
      </c>
      <c r="P99" s="52" t="s">
        <v>1651</v>
      </c>
    </row>
    <row r="100" spans="1:16" x14ac:dyDescent="0.2">
      <c r="A100" s="52">
        <v>99</v>
      </c>
      <c r="B100" t="s">
        <v>53</v>
      </c>
      <c r="C100" t="s">
        <v>71</v>
      </c>
      <c r="D100" t="s">
        <v>9</v>
      </c>
      <c r="E100" t="s">
        <v>5</v>
      </c>
      <c r="F100">
        <v>31</v>
      </c>
      <c r="H100" s="55">
        <f t="shared" si="4"/>
        <v>1840</v>
      </c>
      <c r="I100" s="55" t="str">
        <f t="shared" si="5"/>
        <v/>
      </c>
      <c r="J100" t="s">
        <v>178</v>
      </c>
      <c r="K100" t="s">
        <v>1115</v>
      </c>
      <c r="L100" s="52" t="str">
        <f t="shared" si="7"/>
        <v>Head</v>
      </c>
      <c r="M100" s="52">
        <f t="shared" si="6"/>
        <v>99</v>
      </c>
      <c r="N100" t="s">
        <v>1301</v>
      </c>
      <c r="O100" s="2">
        <v>24</v>
      </c>
      <c r="P100" s="52" t="s">
        <v>1651</v>
      </c>
    </row>
    <row r="101" spans="1:16" x14ac:dyDescent="0.2">
      <c r="A101" s="52">
        <v>100</v>
      </c>
      <c r="B101" t="s">
        <v>53</v>
      </c>
      <c r="C101" t="s">
        <v>338</v>
      </c>
      <c r="D101" t="s">
        <v>397</v>
      </c>
      <c r="E101" t="s">
        <v>5</v>
      </c>
      <c r="G101">
        <v>29</v>
      </c>
      <c r="H101" s="55" t="str">
        <f t="shared" si="4"/>
        <v/>
      </c>
      <c r="I101" s="55">
        <f t="shared" si="5"/>
        <v>1842</v>
      </c>
      <c r="J101" t="s">
        <v>1301</v>
      </c>
      <c r="K101" t="s">
        <v>1018</v>
      </c>
      <c r="L101" s="52" t="str">
        <f t="shared" si="7"/>
        <v>Wife</v>
      </c>
      <c r="M101" s="52">
        <f t="shared" si="6"/>
        <v>99</v>
      </c>
      <c r="N101" t="s">
        <v>1301</v>
      </c>
      <c r="O101" s="2">
        <v>24</v>
      </c>
      <c r="P101" s="52" t="s">
        <v>1651</v>
      </c>
    </row>
    <row r="102" spans="1:16" x14ac:dyDescent="0.2">
      <c r="A102" s="52">
        <v>101</v>
      </c>
      <c r="B102" t="s">
        <v>53</v>
      </c>
      <c r="C102" t="s">
        <v>430</v>
      </c>
      <c r="D102" t="s">
        <v>400</v>
      </c>
      <c r="E102" t="s">
        <v>761</v>
      </c>
      <c r="G102">
        <v>10</v>
      </c>
      <c r="H102" s="55" t="str">
        <f t="shared" si="4"/>
        <v/>
      </c>
      <c r="I102" s="55">
        <f t="shared" si="5"/>
        <v>1861</v>
      </c>
      <c r="J102" t="s">
        <v>784</v>
      </c>
      <c r="K102" t="s">
        <v>1115</v>
      </c>
      <c r="L102" s="52" t="str">
        <f t="shared" si="7"/>
        <v>Daughter</v>
      </c>
      <c r="M102" s="52">
        <f t="shared" si="6"/>
        <v>99</v>
      </c>
      <c r="N102" t="s">
        <v>1301</v>
      </c>
      <c r="O102" s="2">
        <v>24</v>
      </c>
      <c r="P102" s="52" t="s">
        <v>1651</v>
      </c>
    </row>
    <row r="103" spans="1:16" x14ac:dyDescent="0.2">
      <c r="A103" s="52">
        <v>102</v>
      </c>
      <c r="B103" t="s">
        <v>53</v>
      </c>
      <c r="C103" t="s">
        <v>113</v>
      </c>
      <c r="D103" t="s">
        <v>409</v>
      </c>
      <c r="E103" t="s">
        <v>761</v>
      </c>
      <c r="F103">
        <v>8</v>
      </c>
      <c r="H103" s="55">
        <f t="shared" si="4"/>
        <v>1863</v>
      </c>
      <c r="I103" s="55" t="str">
        <f t="shared" si="5"/>
        <v/>
      </c>
      <c r="J103" t="s">
        <v>784</v>
      </c>
      <c r="K103" t="s">
        <v>1115</v>
      </c>
      <c r="L103" s="52" t="str">
        <f t="shared" si="7"/>
        <v>Son</v>
      </c>
      <c r="M103" s="52">
        <f t="shared" si="6"/>
        <v>99</v>
      </c>
      <c r="N103" t="s">
        <v>1301</v>
      </c>
      <c r="O103" s="2">
        <v>24</v>
      </c>
      <c r="P103" s="52" t="s">
        <v>1651</v>
      </c>
    </row>
    <row r="104" spans="1:16" x14ac:dyDescent="0.2">
      <c r="A104" s="52">
        <v>103</v>
      </c>
      <c r="B104" t="s">
        <v>53</v>
      </c>
      <c r="C104" t="s">
        <v>635</v>
      </c>
      <c r="D104" t="s">
        <v>400</v>
      </c>
      <c r="E104" t="s">
        <v>761</v>
      </c>
      <c r="G104">
        <v>3</v>
      </c>
      <c r="H104" s="55" t="str">
        <f t="shared" si="4"/>
        <v/>
      </c>
      <c r="I104" s="55">
        <f t="shared" si="5"/>
        <v>1868</v>
      </c>
      <c r="J104" t="s">
        <v>1301</v>
      </c>
      <c r="K104" t="s">
        <v>1115</v>
      </c>
      <c r="L104" s="52" t="str">
        <f t="shared" si="7"/>
        <v>Daughter</v>
      </c>
      <c r="M104" s="52">
        <f t="shared" si="6"/>
        <v>99</v>
      </c>
      <c r="N104" t="s">
        <v>1301</v>
      </c>
      <c r="O104" s="2">
        <v>24</v>
      </c>
      <c r="P104" s="52" t="s">
        <v>1651</v>
      </c>
    </row>
    <row r="105" spans="1:16" x14ac:dyDescent="0.2">
      <c r="A105" s="52">
        <v>104</v>
      </c>
      <c r="B105" t="s">
        <v>272</v>
      </c>
      <c r="C105" t="s">
        <v>113</v>
      </c>
      <c r="D105" t="s">
        <v>9</v>
      </c>
      <c r="E105" t="s">
        <v>5</v>
      </c>
      <c r="F105">
        <v>50</v>
      </c>
      <c r="H105" s="55">
        <f t="shared" si="4"/>
        <v>1821</v>
      </c>
      <c r="I105" s="55" t="str">
        <f t="shared" si="5"/>
        <v/>
      </c>
      <c r="J105" t="s">
        <v>179</v>
      </c>
      <c r="K105" t="s">
        <v>458</v>
      </c>
      <c r="L105" s="52" t="str">
        <f t="shared" si="7"/>
        <v>Head</v>
      </c>
      <c r="M105" s="52">
        <f t="shared" si="6"/>
        <v>104</v>
      </c>
      <c r="N105" t="s">
        <v>1301</v>
      </c>
      <c r="O105" s="2">
        <v>25</v>
      </c>
      <c r="P105" s="52" t="s">
        <v>1651</v>
      </c>
    </row>
    <row r="106" spans="1:16" x14ac:dyDescent="0.2">
      <c r="A106" s="52">
        <v>105</v>
      </c>
      <c r="B106" t="s">
        <v>272</v>
      </c>
      <c r="C106" t="s">
        <v>123</v>
      </c>
      <c r="D106" t="s">
        <v>397</v>
      </c>
      <c r="E106" t="s">
        <v>5</v>
      </c>
      <c r="G106">
        <v>50</v>
      </c>
      <c r="H106" s="55" t="str">
        <f t="shared" si="4"/>
        <v/>
      </c>
      <c r="I106" s="55">
        <f t="shared" si="5"/>
        <v>1821</v>
      </c>
      <c r="J106" t="s">
        <v>1301</v>
      </c>
      <c r="K106" t="s">
        <v>950</v>
      </c>
      <c r="L106" s="52" t="str">
        <f t="shared" si="7"/>
        <v>Wife</v>
      </c>
      <c r="M106" s="52">
        <f t="shared" si="6"/>
        <v>104</v>
      </c>
      <c r="N106" t="s">
        <v>1301</v>
      </c>
      <c r="O106" s="2">
        <v>25</v>
      </c>
      <c r="P106" s="52" t="s">
        <v>1651</v>
      </c>
    </row>
    <row r="107" spans="1:16" x14ac:dyDescent="0.2">
      <c r="A107" s="52">
        <v>106</v>
      </c>
      <c r="B107" t="s">
        <v>272</v>
      </c>
      <c r="C107" t="s">
        <v>948</v>
      </c>
      <c r="D107" t="s">
        <v>409</v>
      </c>
      <c r="E107" t="s">
        <v>761</v>
      </c>
      <c r="F107">
        <v>21</v>
      </c>
      <c r="H107" s="55">
        <f t="shared" si="4"/>
        <v>1850</v>
      </c>
      <c r="I107" s="55" t="str">
        <f t="shared" si="5"/>
        <v/>
      </c>
      <c r="J107" t="s">
        <v>37</v>
      </c>
      <c r="K107" t="s">
        <v>932</v>
      </c>
      <c r="L107" s="52" t="str">
        <f t="shared" si="7"/>
        <v>Son</v>
      </c>
      <c r="M107" s="52">
        <f t="shared" si="6"/>
        <v>104</v>
      </c>
      <c r="N107" t="s">
        <v>1301</v>
      </c>
      <c r="O107" s="2">
        <v>25</v>
      </c>
      <c r="P107" s="52" t="s">
        <v>1651</v>
      </c>
    </row>
    <row r="108" spans="1:16" x14ac:dyDescent="0.2">
      <c r="A108" s="52">
        <v>107</v>
      </c>
      <c r="B108" t="s">
        <v>81</v>
      </c>
      <c r="C108" t="s">
        <v>201</v>
      </c>
      <c r="D108" t="s">
        <v>9</v>
      </c>
      <c r="E108" t="s">
        <v>427</v>
      </c>
      <c r="G108">
        <v>59</v>
      </c>
      <c r="H108" s="55" t="str">
        <f t="shared" si="4"/>
        <v/>
      </c>
      <c r="I108" s="55">
        <f t="shared" si="5"/>
        <v>1812</v>
      </c>
      <c r="J108" t="s">
        <v>15</v>
      </c>
      <c r="K108" t="s">
        <v>1711</v>
      </c>
      <c r="L108" s="52" t="str">
        <f t="shared" si="7"/>
        <v>Head</v>
      </c>
      <c r="M108" s="52">
        <f t="shared" si="6"/>
        <v>107</v>
      </c>
      <c r="N108" t="s">
        <v>1301</v>
      </c>
      <c r="O108" s="2">
        <v>26</v>
      </c>
      <c r="P108" s="52" t="s">
        <v>1651</v>
      </c>
    </row>
    <row r="109" spans="1:16" x14ac:dyDescent="0.2">
      <c r="A109" s="52">
        <v>108</v>
      </c>
      <c r="B109" t="s">
        <v>81</v>
      </c>
      <c r="C109" t="s">
        <v>167</v>
      </c>
      <c r="D109" t="s">
        <v>409</v>
      </c>
      <c r="E109" t="s">
        <v>761</v>
      </c>
      <c r="F109">
        <v>25</v>
      </c>
      <c r="H109" s="55">
        <f t="shared" si="4"/>
        <v>1846</v>
      </c>
      <c r="I109" s="55" t="str">
        <f t="shared" si="5"/>
        <v/>
      </c>
      <c r="J109" t="s">
        <v>12</v>
      </c>
      <c r="K109" t="s">
        <v>551</v>
      </c>
      <c r="L109" s="52" t="str">
        <f t="shared" si="7"/>
        <v>Son</v>
      </c>
      <c r="M109" s="52">
        <f t="shared" si="6"/>
        <v>107</v>
      </c>
      <c r="N109" t="s">
        <v>1301</v>
      </c>
      <c r="O109" s="2">
        <v>26</v>
      </c>
      <c r="P109" s="52" t="s">
        <v>1651</v>
      </c>
    </row>
    <row r="110" spans="1:16" x14ac:dyDescent="0.2">
      <c r="A110" s="52">
        <v>109</v>
      </c>
      <c r="B110" t="s">
        <v>81</v>
      </c>
      <c r="C110" t="s">
        <v>98</v>
      </c>
      <c r="D110" t="s">
        <v>409</v>
      </c>
      <c r="E110" t="s">
        <v>761</v>
      </c>
      <c r="F110">
        <v>23</v>
      </c>
      <c r="H110" s="55">
        <f t="shared" si="4"/>
        <v>1848</v>
      </c>
      <c r="I110" s="55" t="str">
        <f t="shared" si="5"/>
        <v/>
      </c>
      <c r="J110" t="s">
        <v>12</v>
      </c>
      <c r="K110" t="s">
        <v>551</v>
      </c>
      <c r="L110" s="52" t="str">
        <f t="shared" si="7"/>
        <v>Son</v>
      </c>
      <c r="M110" s="52">
        <f t="shared" si="6"/>
        <v>107</v>
      </c>
      <c r="N110" t="s">
        <v>1301</v>
      </c>
      <c r="O110" s="2">
        <v>26</v>
      </c>
      <c r="P110" s="52" t="s">
        <v>1651</v>
      </c>
    </row>
    <row r="111" spans="1:16" x14ac:dyDescent="0.2">
      <c r="A111" s="52">
        <v>110</v>
      </c>
      <c r="B111" t="s">
        <v>81</v>
      </c>
      <c r="C111" t="s">
        <v>345</v>
      </c>
      <c r="D111" t="s">
        <v>400</v>
      </c>
      <c r="E111" t="s">
        <v>761</v>
      </c>
      <c r="G111">
        <v>22</v>
      </c>
      <c r="H111" s="55" t="str">
        <f t="shared" si="4"/>
        <v/>
      </c>
      <c r="I111" s="55">
        <f t="shared" si="5"/>
        <v>1849</v>
      </c>
      <c r="J111" t="s">
        <v>1301</v>
      </c>
      <c r="K111" t="s">
        <v>551</v>
      </c>
      <c r="L111" s="52" t="str">
        <f t="shared" si="7"/>
        <v>Daughter</v>
      </c>
      <c r="M111" s="52">
        <f t="shared" si="6"/>
        <v>107</v>
      </c>
      <c r="N111" t="s">
        <v>1301</v>
      </c>
      <c r="O111" s="2">
        <v>26</v>
      </c>
      <c r="P111" s="52" t="s">
        <v>1651</v>
      </c>
    </row>
    <row r="112" spans="1:16" x14ac:dyDescent="0.2">
      <c r="A112" s="52">
        <v>111</v>
      </c>
      <c r="B112" t="s">
        <v>116</v>
      </c>
      <c r="C112" t="s">
        <v>192</v>
      </c>
      <c r="D112" t="s">
        <v>9</v>
      </c>
      <c r="E112" t="s">
        <v>5</v>
      </c>
      <c r="F112">
        <v>26</v>
      </c>
      <c r="H112" s="55">
        <f t="shared" si="4"/>
        <v>1845</v>
      </c>
      <c r="I112" s="55" t="str">
        <f t="shared" si="5"/>
        <v/>
      </c>
      <c r="J112" t="s">
        <v>90</v>
      </c>
      <c r="K112" t="s">
        <v>1115</v>
      </c>
      <c r="L112" s="52" t="str">
        <f t="shared" si="7"/>
        <v>Head</v>
      </c>
      <c r="M112" s="52">
        <f t="shared" si="6"/>
        <v>111</v>
      </c>
      <c r="N112" t="s">
        <v>1301</v>
      </c>
      <c r="O112" s="2">
        <v>27</v>
      </c>
      <c r="P112" s="52" t="s">
        <v>1651</v>
      </c>
    </row>
    <row r="113" spans="1:16" x14ac:dyDescent="0.2">
      <c r="A113" s="52">
        <v>112</v>
      </c>
      <c r="B113" t="s">
        <v>116</v>
      </c>
      <c r="C113" t="s">
        <v>200</v>
      </c>
      <c r="D113" t="s">
        <v>397</v>
      </c>
      <c r="E113" t="s">
        <v>5</v>
      </c>
      <c r="G113">
        <v>25</v>
      </c>
      <c r="H113" s="55" t="str">
        <f t="shared" si="4"/>
        <v/>
      </c>
      <c r="I113" s="55">
        <f t="shared" si="5"/>
        <v>1846</v>
      </c>
      <c r="J113" t="s">
        <v>1301</v>
      </c>
      <c r="K113" t="s">
        <v>458</v>
      </c>
      <c r="L113" s="52" t="str">
        <f t="shared" si="7"/>
        <v>Wife</v>
      </c>
      <c r="M113" s="52">
        <f t="shared" si="6"/>
        <v>111</v>
      </c>
      <c r="N113" t="s">
        <v>1301</v>
      </c>
      <c r="O113" s="2">
        <v>27</v>
      </c>
      <c r="P113" s="52" t="s">
        <v>1651</v>
      </c>
    </row>
    <row r="114" spans="1:16" x14ac:dyDescent="0.2">
      <c r="A114" s="52">
        <v>113</v>
      </c>
      <c r="B114" t="s">
        <v>116</v>
      </c>
      <c r="C114" t="s">
        <v>1019</v>
      </c>
      <c r="D114" t="s">
        <v>400</v>
      </c>
      <c r="E114" t="s">
        <v>761</v>
      </c>
      <c r="G114">
        <v>3</v>
      </c>
      <c r="H114" s="55" t="str">
        <f t="shared" si="4"/>
        <v/>
      </c>
      <c r="I114" s="55">
        <f t="shared" si="5"/>
        <v>1868</v>
      </c>
      <c r="J114" t="s">
        <v>1301</v>
      </c>
      <c r="K114" t="s">
        <v>1115</v>
      </c>
      <c r="L114" s="52" t="str">
        <f t="shared" si="7"/>
        <v>Daughter</v>
      </c>
      <c r="M114" s="52">
        <f t="shared" si="6"/>
        <v>111</v>
      </c>
      <c r="N114" t="s">
        <v>1301</v>
      </c>
      <c r="O114" s="2">
        <v>27</v>
      </c>
      <c r="P114" s="52" t="s">
        <v>1651</v>
      </c>
    </row>
    <row r="115" spans="1:16" x14ac:dyDescent="0.2">
      <c r="A115" s="52">
        <v>114</v>
      </c>
      <c r="B115" t="s">
        <v>116</v>
      </c>
      <c r="C115" t="s">
        <v>635</v>
      </c>
      <c r="D115" t="s">
        <v>400</v>
      </c>
      <c r="E115" t="s">
        <v>761</v>
      </c>
      <c r="G115">
        <v>2</v>
      </c>
      <c r="H115" s="55" t="str">
        <f t="shared" si="4"/>
        <v/>
      </c>
      <c r="I115" s="55">
        <f t="shared" si="5"/>
        <v>1869</v>
      </c>
      <c r="J115" t="s">
        <v>1301</v>
      </c>
      <c r="K115" t="s">
        <v>1115</v>
      </c>
      <c r="L115" s="52" t="str">
        <f t="shared" si="7"/>
        <v>Daughter</v>
      </c>
      <c r="M115" s="52">
        <f t="shared" si="6"/>
        <v>111</v>
      </c>
      <c r="N115" t="s">
        <v>1301</v>
      </c>
      <c r="O115" s="2">
        <v>27</v>
      </c>
      <c r="P115" s="52" t="s">
        <v>1651</v>
      </c>
    </row>
    <row r="116" spans="1:16" x14ac:dyDescent="0.2">
      <c r="A116" s="52">
        <v>115</v>
      </c>
      <c r="B116" t="s">
        <v>116</v>
      </c>
      <c r="C116" t="s">
        <v>503</v>
      </c>
      <c r="D116" t="s">
        <v>400</v>
      </c>
      <c r="E116" t="s">
        <v>761</v>
      </c>
      <c r="G116">
        <f>9/12</f>
        <v>0.75</v>
      </c>
      <c r="H116" s="55" t="str">
        <f t="shared" si="4"/>
        <v/>
      </c>
      <c r="I116" s="55">
        <f t="shared" si="5"/>
        <v>1870</v>
      </c>
      <c r="J116" t="s">
        <v>1301</v>
      </c>
      <c r="K116" t="s">
        <v>1115</v>
      </c>
      <c r="L116" s="52" t="str">
        <f t="shared" si="7"/>
        <v>Daughter</v>
      </c>
      <c r="M116" s="52">
        <f t="shared" si="6"/>
        <v>111</v>
      </c>
      <c r="N116" t="s">
        <v>1301</v>
      </c>
      <c r="O116" s="2">
        <v>27</v>
      </c>
      <c r="P116" s="52" t="s">
        <v>1651</v>
      </c>
    </row>
    <row r="117" spans="1:16" x14ac:dyDescent="0.2">
      <c r="A117" s="52">
        <v>116</v>
      </c>
      <c r="B117" t="s">
        <v>118</v>
      </c>
      <c r="C117" t="s">
        <v>148</v>
      </c>
      <c r="D117" t="s">
        <v>9</v>
      </c>
      <c r="E117" t="s">
        <v>5</v>
      </c>
      <c r="F117">
        <v>48</v>
      </c>
      <c r="H117" s="55">
        <f t="shared" si="4"/>
        <v>1823</v>
      </c>
      <c r="I117" s="55" t="str">
        <f t="shared" si="5"/>
        <v/>
      </c>
      <c r="J117" t="s">
        <v>16</v>
      </c>
      <c r="K117" t="s">
        <v>733</v>
      </c>
      <c r="L117" s="52" t="str">
        <f t="shared" si="7"/>
        <v>Head</v>
      </c>
      <c r="M117" s="52">
        <f t="shared" si="6"/>
        <v>116</v>
      </c>
      <c r="N117" t="s">
        <v>1301</v>
      </c>
      <c r="O117" s="2">
        <v>28</v>
      </c>
      <c r="P117" s="52" t="s">
        <v>1651</v>
      </c>
    </row>
    <row r="118" spans="1:16" x14ac:dyDescent="0.2">
      <c r="A118" s="52">
        <v>117</v>
      </c>
      <c r="B118" t="s">
        <v>118</v>
      </c>
      <c r="C118" t="s">
        <v>123</v>
      </c>
      <c r="D118" t="s">
        <v>397</v>
      </c>
      <c r="E118" t="s">
        <v>5</v>
      </c>
      <c r="G118">
        <v>40</v>
      </c>
      <c r="H118" s="55" t="str">
        <f t="shared" si="4"/>
        <v/>
      </c>
      <c r="I118" s="55">
        <f t="shared" si="5"/>
        <v>1831</v>
      </c>
      <c r="J118" t="s">
        <v>1301</v>
      </c>
      <c r="K118" t="s">
        <v>842</v>
      </c>
      <c r="L118" s="52" t="str">
        <f t="shared" si="7"/>
        <v>Wife</v>
      </c>
      <c r="M118" s="52">
        <f t="shared" si="6"/>
        <v>116</v>
      </c>
      <c r="N118" t="s">
        <v>1301</v>
      </c>
      <c r="O118" s="2">
        <v>28</v>
      </c>
      <c r="P118" s="52" t="s">
        <v>1651</v>
      </c>
    </row>
    <row r="119" spans="1:16" x14ac:dyDescent="0.2">
      <c r="A119" s="52">
        <v>118</v>
      </c>
      <c r="B119" t="s">
        <v>118</v>
      </c>
      <c r="C119" t="s">
        <v>848</v>
      </c>
      <c r="D119" t="s">
        <v>409</v>
      </c>
      <c r="E119" t="s">
        <v>761</v>
      </c>
      <c r="F119">
        <v>13</v>
      </c>
      <c r="H119" s="55">
        <f t="shared" si="4"/>
        <v>1858</v>
      </c>
      <c r="I119" s="55" t="str">
        <f t="shared" si="5"/>
        <v/>
      </c>
      <c r="J119" t="s">
        <v>784</v>
      </c>
      <c r="K119" t="s">
        <v>1115</v>
      </c>
      <c r="L119" s="52" t="str">
        <f t="shared" si="7"/>
        <v>Son</v>
      </c>
      <c r="M119" s="52">
        <f t="shared" si="6"/>
        <v>116</v>
      </c>
      <c r="N119" t="s">
        <v>1301</v>
      </c>
      <c r="O119" s="2">
        <v>28</v>
      </c>
      <c r="P119" s="52" t="s">
        <v>1651</v>
      </c>
    </row>
    <row r="120" spans="1:16" x14ac:dyDescent="0.2">
      <c r="A120" s="52">
        <v>119</v>
      </c>
      <c r="B120" t="s">
        <v>118</v>
      </c>
      <c r="C120" t="s">
        <v>888</v>
      </c>
      <c r="D120" t="s">
        <v>400</v>
      </c>
      <c r="E120" t="s">
        <v>761</v>
      </c>
      <c r="G120">
        <v>11</v>
      </c>
      <c r="H120" s="55" t="str">
        <f t="shared" si="4"/>
        <v/>
      </c>
      <c r="I120" s="55">
        <f t="shared" si="5"/>
        <v>1860</v>
      </c>
      <c r="J120" t="s">
        <v>784</v>
      </c>
      <c r="K120" t="s">
        <v>1115</v>
      </c>
      <c r="L120" s="52" t="str">
        <f t="shared" si="7"/>
        <v>Daughter</v>
      </c>
      <c r="M120" s="52">
        <f t="shared" si="6"/>
        <v>116</v>
      </c>
      <c r="N120" t="s">
        <v>1301</v>
      </c>
      <c r="O120" s="2">
        <v>28</v>
      </c>
      <c r="P120" s="52" t="s">
        <v>1651</v>
      </c>
    </row>
    <row r="121" spans="1:16" x14ac:dyDescent="0.2">
      <c r="A121" s="52">
        <v>120</v>
      </c>
      <c r="B121" t="s">
        <v>118</v>
      </c>
      <c r="C121" t="s">
        <v>1020</v>
      </c>
      <c r="D121" t="s">
        <v>409</v>
      </c>
      <c r="E121" t="s">
        <v>761</v>
      </c>
      <c r="F121">
        <v>9</v>
      </c>
      <c r="H121" s="55">
        <f t="shared" si="4"/>
        <v>1862</v>
      </c>
      <c r="I121" s="55" t="str">
        <f t="shared" si="5"/>
        <v/>
      </c>
      <c r="J121" t="s">
        <v>784</v>
      </c>
      <c r="K121" t="s">
        <v>1115</v>
      </c>
      <c r="L121" s="52" t="str">
        <f t="shared" si="7"/>
        <v>Son</v>
      </c>
      <c r="M121" s="52">
        <f t="shared" si="6"/>
        <v>116</v>
      </c>
      <c r="N121" t="s">
        <v>1301</v>
      </c>
      <c r="O121" s="2">
        <v>28</v>
      </c>
      <c r="P121" s="52" t="s">
        <v>1651</v>
      </c>
    </row>
    <row r="122" spans="1:16" x14ac:dyDescent="0.2">
      <c r="A122" s="52">
        <v>121</v>
      </c>
      <c r="B122" t="s">
        <v>118</v>
      </c>
      <c r="C122" t="s">
        <v>1021</v>
      </c>
      <c r="D122" t="s">
        <v>400</v>
      </c>
      <c r="E122" t="s">
        <v>761</v>
      </c>
      <c r="G122">
        <v>7</v>
      </c>
      <c r="H122" s="55" t="str">
        <f t="shared" si="4"/>
        <v/>
      </c>
      <c r="I122" s="55">
        <f t="shared" si="5"/>
        <v>1864</v>
      </c>
      <c r="J122" t="s">
        <v>784</v>
      </c>
      <c r="K122" t="s">
        <v>1115</v>
      </c>
      <c r="L122" s="52" t="str">
        <f t="shared" si="7"/>
        <v>Daughter</v>
      </c>
      <c r="M122" s="52">
        <f t="shared" si="6"/>
        <v>116</v>
      </c>
      <c r="N122" t="s">
        <v>1301</v>
      </c>
      <c r="O122" s="2">
        <v>28</v>
      </c>
      <c r="P122" s="52" t="s">
        <v>1651</v>
      </c>
    </row>
    <row r="123" spans="1:16" x14ac:dyDescent="0.2">
      <c r="A123" s="52">
        <v>122</v>
      </c>
      <c r="B123" t="s">
        <v>118</v>
      </c>
      <c r="C123" t="s">
        <v>1022</v>
      </c>
      <c r="D123" t="s">
        <v>409</v>
      </c>
      <c r="E123" t="s">
        <v>761</v>
      </c>
      <c r="F123">
        <v>6</v>
      </c>
      <c r="H123" s="55">
        <f t="shared" si="4"/>
        <v>1865</v>
      </c>
      <c r="I123" s="55" t="str">
        <f t="shared" si="5"/>
        <v/>
      </c>
      <c r="J123" t="s">
        <v>784</v>
      </c>
      <c r="K123" t="s">
        <v>1115</v>
      </c>
      <c r="L123" s="52" t="str">
        <f t="shared" si="7"/>
        <v>Son</v>
      </c>
      <c r="M123" s="52">
        <f t="shared" si="6"/>
        <v>116</v>
      </c>
      <c r="N123" t="s">
        <v>1301</v>
      </c>
      <c r="O123" s="2">
        <v>28</v>
      </c>
      <c r="P123" s="52" t="s">
        <v>1651</v>
      </c>
    </row>
    <row r="124" spans="1:16" x14ac:dyDescent="0.2">
      <c r="A124" s="52">
        <v>123</v>
      </c>
      <c r="B124" t="s">
        <v>118</v>
      </c>
      <c r="C124" t="s">
        <v>1023</v>
      </c>
      <c r="D124" t="s">
        <v>400</v>
      </c>
      <c r="E124" t="s">
        <v>761</v>
      </c>
      <c r="G124">
        <v>2</v>
      </c>
      <c r="H124" s="55" t="str">
        <f t="shared" si="4"/>
        <v/>
      </c>
      <c r="I124" s="55">
        <f t="shared" si="5"/>
        <v>1869</v>
      </c>
      <c r="J124" t="s">
        <v>1301</v>
      </c>
      <c r="K124" t="s">
        <v>1115</v>
      </c>
      <c r="L124" s="52" t="str">
        <f t="shared" si="7"/>
        <v>Daughter</v>
      </c>
      <c r="M124" s="52">
        <f t="shared" si="6"/>
        <v>116</v>
      </c>
      <c r="N124" t="s">
        <v>1301</v>
      </c>
      <c r="O124" s="2">
        <v>28</v>
      </c>
      <c r="P124" s="52" t="s">
        <v>1651</v>
      </c>
    </row>
    <row r="125" spans="1:16" x14ac:dyDescent="0.2">
      <c r="A125" s="52">
        <v>124</v>
      </c>
      <c r="B125" t="s">
        <v>116</v>
      </c>
      <c r="C125" t="s">
        <v>60</v>
      </c>
      <c r="D125" t="s">
        <v>422</v>
      </c>
      <c r="E125" t="s">
        <v>761</v>
      </c>
      <c r="F125">
        <v>19</v>
      </c>
      <c r="H125" s="55">
        <f t="shared" si="4"/>
        <v>1852</v>
      </c>
      <c r="I125" s="55" t="str">
        <f t="shared" si="5"/>
        <v/>
      </c>
      <c r="J125" t="s">
        <v>1301</v>
      </c>
      <c r="K125" t="s">
        <v>1115</v>
      </c>
      <c r="L125" s="52" t="str">
        <f t="shared" si="7"/>
        <v>Servant</v>
      </c>
      <c r="M125" s="52">
        <f t="shared" si="6"/>
        <v>116</v>
      </c>
      <c r="N125" t="s">
        <v>1301</v>
      </c>
      <c r="O125" s="2">
        <v>28</v>
      </c>
      <c r="P125" s="52" t="s">
        <v>1651</v>
      </c>
    </row>
    <row r="126" spans="1:16" x14ac:dyDescent="0.2">
      <c r="A126" s="52">
        <v>125</v>
      </c>
      <c r="B126" t="s">
        <v>100</v>
      </c>
      <c r="C126" t="s">
        <v>399</v>
      </c>
      <c r="D126" t="s">
        <v>422</v>
      </c>
      <c r="E126" t="s">
        <v>761</v>
      </c>
      <c r="G126">
        <v>21</v>
      </c>
      <c r="H126" s="55" t="str">
        <f t="shared" si="4"/>
        <v/>
      </c>
      <c r="I126" s="55">
        <f t="shared" si="5"/>
        <v>1850</v>
      </c>
      <c r="J126" t="s">
        <v>1301</v>
      </c>
      <c r="K126" t="s">
        <v>733</v>
      </c>
      <c r="L126" s="52" t="str">
        <f t="shared" si="7"/>
        <v>Servant</v>
      </c>
      <c r="M126" s="52">
        <f t="shared" si="6"/>
        <v>116</v>
      </c>
      <c r="N126" t="s">
        <v>1301</v>
      </c>
      <c r="O126" s="2">
        <v>28</v>
      </c>
      <c r="P126" s="52" t="s">
        <v>1651</v>
      </c>
    </row>
    <row r="127" spans="1:16" x14ac:dyDescent="0.2">
      <c r="A127" s="52">
        <v>126</v>
      </c>
      <c r="B127" t="s">
        <v>112</v>
      </c>
      <c r="C127" t="s">
        <v>57</v>
      </c>
      <c r="D127" t="s">
        <v>9</v>
      </c>
      <c r="E127" t="s">
        <v>427</v>
      </c>
      <c r="G127">
        <v>75</v>
      </c>
      <c r="H127" s="55" t="str">
        <f t="shared" si="4"/>
        <v/>
      </c>
      <c r="I127" s="55">
        <f t="shared" si="5"/>
        <v>1796</v>
      </c>
      <c r="J127" t="s">
        <v>1301</v>
      </c>
      <c r="K127" t="s">
        <v>861</v>
      </c>
      <c r="L127" s="52" t="str">
        <f t="shared" si="7"/>
        <v>Head</v>
      </c>
      <c r="M127" s="52">
        <f t="shared" si="6"/>
        <v>126</v>
      </c>
      <c r="N127" t="s">
        <v>1301</v>
      </c>
      <c r="O127" s="2">
        <v>29</v>
      </c>
      <c r="P127" s="52" t="s">
        <v>1651</v>
      </c>
    </row>
    <row r="128" spans="1:16" x14ac:dyDescent="0.2">
      <c r="A128" s="52">
        <v>127</v>
      </c>
      <c r="B128" t="s">
        <v>84</v>
      </c>
      <c r="C128" t="s">
        <v>44</v>
      </c>
      <c r="D128" t="s">
        <v>9</v>
      </c>
      <c r="E128" t="s">
        <v>5</v>
      </c>
      <c r="F128">
        <v>67</v>
      </c>
      <c r="H128" s="55">
        <f t="shared" si="4"/>
        <v>1804</v>
      </c>
      <c r="I128" s="55" t="str">
        <f t="shared" si="5"/>
        <v/>
      </c>
      <c r="J128" t="s">
        <v>12</v>
      </c>
      <c r="K128" t="s">
        <v>1711</v>
      </c>
      <c r="L128" s="52" t="str">
        <f t="shared" si="7"/>
        <v>Head</v>
      </c>
      <c r="M128" s="52">
        <f t="shared" si="6"/>
        <v>127</v>
      </c>
      <c r="N128" t="s">
        <v>1301</v>
      </c>
      <c r="O128" s="2">
        <v>30</v>
      </c>
      <c r="P128" s="62" t="s">
        <v>1024</v>
      </c>
    </row>
    <row r="129" spans="1:16" x14ac:dyDescent="0.2">
      <c r="A129" s="52">
        <v>128</v>
      </c>
      <c r="B129" t="s">
        <v>84</v>
      </c>
      <c r="C129" t="s">
        <v>57</v>
      </c>
      <c r="D129" t="s">
        <v>397</v>
      </c>
      <c r="E129" t="s">
        <v>5</v>
      </c>
      <c r="G129">
        <v>69</v>
      </c>
      <c r="H129" s="55" t="str">
        <f t="shared" si="4"/>
        <v/>
      </c>
      <c r="I129" s="55">
        <f t="shared" si="5"/>
        <v>1802</v>
      </c>
      <c r="J129" t="s">
        <v>1301</v>
      </c>
      <c r="K129" t="s">
        <v>1025</v>
      </c>
      <c r="L129" s="52" t="str">
        <f t="shared" si="7"/>
        <v>Wife</v>
      </c>
      <c r="M129" s="52">
        <f t="shared" si="6"/>
        <v>127</v>
      </c>
      <c r="N129" t="s">
        <v>1301</v>
      </c>
      <c r="O129" s="2">
        <v>30</v>
      </c>
      <c r="P129" s="52" t="s">
        <v>1651</v>
      </c>
    </row>
    <row r="130" spans="1:16" ht="25.5" x14ac:dyDescent="0.2">
      <c r="A130" s="52">
        <v>129</v>
      </c>
      <c r="B130" t="s">
        <v>100</v>
      </c>
      <c r="C130" t="s">
        <v>101</v>
      </c>
      <c r="D130" t="s">
        <v>9</v>
      </c>
      <c r="E130" t="s">
        <v>502</v>
      </c>
      <c r="F130">
        <v>70</v>
      </c>
      <c r="H130" s="55">
        <f t="shared" si="4"/>
        <v>1801</v>
      </c>
      <c r="I130" s="55" t="str">
        <f t="shared" si="5"/>
        <v/>
      </c>
      <c r="J130" s="4" t="s">
        <v>180</v>
      </c>
      <c r="K130" t="s">
        <v>1026</v>
      </c>
      <c r="L130" s="52" t="str">
        <f t="shared" si="7"/>
        <v>Head</v>
      </c>
      <c r="M130" s="52">
        <f t="shared" si="6"/>
        <v>129</v>
      </c>
      <c r="N130" t="s">
        <v>1301</v>
      </c>
      <c r="O130" s="2">
        <v>31</v>
      </c>
      <c r="P130" s="52" t="s">
        <v>1651</v>
      </c>
    </row>
    <row r="131" spans="1:16" x14ac:dyDescent="0.2">
      <c r="A131" s="52">
        <v>130</v>
      </c>
      <c r="B131" t="s">
        <v>277</v>
      </c>
      <c r="C131" t="s">
        <v>710</v>
      </c>
      <c r="D131" t="s">
        <v>435</v>
      </c>
      <c r="E131" t="s">
        <v>427</v>
      </c>
      <c r="G131" s="9">
        <v>46</v>
      </c>
      <c r="H131" s="55" t="str">
        <f t="shared" ref="H131:H194" si="8">IF(ISBLANK(F131),"",INT(1871.25-F131))</f>
        <v/>
      </c>
      <c r="I131" s="55">
        <f t="shared" ref="I131:I194" si="9">IF(ISBLANK(G131),"",IF(ISBLANK(F131),INT(1871.25-G131),"Error"))</f>
        <v>1825</v>
      </c>
      <c r="J131" t="s">
        <v>952</v>
      </c>
      <c r="K131" t="s">
        <v>913</v>
      </c>
      <c r="L131" s="52" t="str">
        <f t="shared" si="7"/>
        <v>Housekeeper</v>
      </c>
      <c r="M131" s="52">
        <f t="shared" ref="M131:M194" si="10">IF(OR(L131="Vacant",L131="Head"),A131,M130)</f>
        <v>129</v>
      </c>
      <c r="N131" t="s">
        <v>1301</v>
      </c>
      <c r="O131" s="2">
        <v>31</v>
      </c>
      <c r="P131" s="52" t="s">
        <v>1651</v>
      </c>
    </row>
    <row r="132" spans="1:16" x14ac:dyDescent="0.2">
      <c r="A132" s="52">
        <v>131</v>
      </c>
      <c r="B132" t="s">
        <v>108</v>
      </c>
      <c r="C132" t="s">
        <v>338</v>
      </c>
      <c r="D132" t="s">
        <v>422</v>
      </c>
      <c r="E132" t="s">
        <v>761</v>
      </c>
      <c r="G132">
        <v>12</v>
      </c>
      <c r="H132" s="55" t="str">
        <f t="shared" si="8"/>
        <v/>
      </c>
      <c r="I132" s="55">
        <f t="shared" si="9"/>
        <v>1859</v>
      </c>
      <c r="J132" t="s">
        <v>1008</v>
      </c>
      <c r="K132" t="s">
        <v>1115</v>
      </c>
      <c r="L132" s="52" t="str">
        <f t="shared" ref="L132:L195" si="11">IF(ISBLANK(D132),"",D132)</f>
        <v>Servant</v>
      </c>
      <c r="M132" s="52">
        <f t="shared" si="10"/>
        <v>129</v>
      </c>
      <c r="N132" t="s">
        <v>1301</v>
      </c>
      <c r="O132" s="2">
        <v>31</v>
      </c>
      <c r="P132" s="52" t="s">
        <v>1651</v>
      </c>
    </row>
    <row r="133" spans="1:16" x14ac:dyDescent="0.2">
      <c r="A133" s="52">
        <v>132</v>
      </c>
      <c r="B133" t="s">
        <v>202</v>
      </c>
      <c r="C133" t="s">
        <v>50</v>
      </c>
      <c r="D133" t="s">
        <v>705</v>
      </c>
      <c r="E133" t="s">
        <v>761</v>
      </c>
      <c r="F133">
        <v>27</v>
      </c>
      <c r="H133" s="55">
        <f t="shared" si="8"/>
        <v>1844</v>
      </c>
      <c r="I133" s="55" t="str">
        <f t="shared" si="9"/>
        <v/>
      </c>
      <c r="J133" t="s">
        <v>181</v>
      </c>
      <c r="K133" t="s">
        <v>1027</v>
      </c>
      <c r="L133" s="52" t="str">
        <f t="shared" si="11"/>
        <v>Lodger</v>
      </c>
      <c r="M133" s="52">
        <f t="shared" si="10"/>
        <v>129</v>
      </c>
      <c r="N133" t="s">
        <v>1301</v>
      </c>
      <c r="O133" s="2">
        <v>32</v>
      </c>
      <c r="P133" s="52" t="s">
        <v>1651</v>
      </c>
    </row>
    <row r="134" spans="1:16" x14ac:dyDescent="0.2">
      <c r="A134" s="52">
        <v>133</v>
      </c>
      <c r="B134" t="s">
        <v>203</v>
      </c>
      <c r="C134" t="s">
        <v>50</v>
      </c>
      <c r="D134" t="s">
        <v>9</v>
      </c>
      <c r="E134" t="s">
        <v>502</v>
      </c>
      <c r="F134">
        <v>64</v>
      </c>
      <c r="H134" s="55">
        <f t="shared" si="8"/>
        <v>1807</v>
      </c>
      <c r="I134" s="55" t="str">
        <f t="shared" si="9"/>
        <v/>
      </c>
      <c r="J134" t="s">
        <v>182</v>
      </c>
      <c r="K134" t="s">
        <v>523</v>
      </c>
      <c r="L134" s="52" t="str">
        <f t="shared" si="11"/>
        <v>Head</v>
      </c>
      <c r="M134" s="52">
        <f t="shared" si="10"/>
        <v>133</v>
      </c>
      <c r="N134" t="s">
        <v>1301</v>
      </c>
      <c r="O134" s="2">
        <v>33</v>
      </c>
      <c r="P134" s="52" t="s">
        <v>1651</v>
      </c>
    </row>
    <row r="135" spans="1:16" x14ac:dyDescent="0.2">
      <c r="A135" s="52">
        <v>134</v>
      </c>
      <c r="B135" t="s">
        <v>1028</v>
      </c>
      <c r="C135" t="s">
        <v>338</v>
      </c>
      <c r="D135" t="s">
        <v>435</v>
      </c>
      <c r="E135" t="s">
        <v>427</v>
      </c>
      <c r="G135">
        <v>45</v>
      </c>
      <c r="H135" s="55" t="str">
        <f t="shared" si="8"/>
        <v/>
      </c>
      <c r="I135" s="55">
        <f t="shared" si="9"/>
        <v>1826</v>
      </c>
      <c r="J135" t="s">
        <v>1301</v>
      </c>
      <c r="K135" t="s">
        <v>1029</v>
      </c>
      <c r="L135" s="52" t="str">
        <f t="shared" si="11"/>
        <v>Housekeeper</v>
      </c>
      <c r="M135" s="52">
        <f t="shared" si="10"/>
        <v>133</v>
      </c>
      <c r="N135" t="s">
        <v>1301</v>
      </c>
      <c r="O135" s="2">
        <v>33</v>
      </c>
      <c r="P135" s="52" t="s">
        <v>1651</v>
      </c>
    </row>
    <row r="136" spans="1:16" x14ac:dyDescent="0.2">
      <c r="A136" s="52">
        <v>135</v>
      </c>
      <c r="B136" t="s">
        <v>43</v>
      </c>
      <c r="C136" t="s">
        <v>44</v>
      </c>
      <c r="D136" t="s">
        <v>9</v>
      </c>
      <c r="E136" t="s">
        <v>5</v>
      </c>
      <c r="F136">
        <v>67</v>
      </c>
      <c r="H136" s="55">
        <f t="shared" si="8"/>
        <v>1804</v>
      </c>
      <c r="I136" s="55" t="str">
        <f t="shared" si="9"/>
        <v/>
      </c>
      <c r="J136" t="s">
        <v>18</v>
      </c>
      <c r="K136" t="s">
        <v>1115</v>
      </c>
      <c r="L136" s="52" t="str">
        <f t="shared" si="11"/>
        <v>Head</v>
      </c>
      <c r="M136" s="52">
        <f t="shared" si="10"/>
        <v>135</v>
      </c>
      <c r="N136" t="s">
        <v>1301</v>
      </c>
      <c r="O136" s="2">
        <v>34</v>
      </c>
      <c r="P136" s="52" t="s">
        <v>1651</v>
      </c>
    </row>
    <row r="137" spans="1:16" x14ac:dyDescent="0.2">
      <c r="A137" s="52">
        <v>136</v>
      </c>
      <c r="B137" t="s">
        <v>43</v>
      </c>
      <c r="C137" t="s">
        <v>46</v>
      </c>
      <c r="D137" t="s">
        <v>397</v>
      </c>
      <c r="E137" t="s">
        <v>5</v>
      </c>
      <c r="G137">
        <v>63</v>
      </c>
      <c r="H137" s="55" t="str">
        <f t="shared" si="8"/>
        <v/>
      </c>
      <c r="I137" s="55">
        <f t="shared" si="9"/>
        <v>1808</v>
      </c>
      <c r="J137" t="s">
        <v>1301</v>
      </c>
      <c r="K137" t="s">
        <v>1711</v>
      </c>
      <c r="L137" s="52" t="str">
        <f t="shared" si="11"/>
        <v>Wife</v>
      </c>
      <c r="M137" s="52">
        <f t="shared" si="10"/>
        <v>135</v>
      </c>
      <c r="N137" t="s">
        <v>1301</v>
      </c>
      <c r="O137" s="2">
        <v>34</v>
      </c>
      <c r="P137" s="52" t="s">
        <v>1651</v>
      </c>
    </row>
    <row r="138" spans="1:16" x14ac:dyDescent="0.2">
      <c r="A138" s="52">
        <v>137</v>
      </c>
      <c r="B138" t="s">
        <v>43</v>
      </c>
      <c r="C138" t="s">
        <v>44</v>
      </c>
      <c r="D138" t="s">
        <v>409</v>
      </c>
      <c r="E138" t="s">
        <v>761</v>
      </c>
      <c r="F138">
        <v>33</v>
      </c>
      <c r="H138" s="55">
        <f t="shared" si="8"/>
        <v>1838</v>
      </c>
      <c r="I138" s="55" t="str">
        <f t="shared" si="9"/>
        <v/>
      </c>
      <c r="J138" t="s">
        <v>1301</v>
      </c>
      <c r="K138" t="s">
        <v>1115</v>
      </c>
      <c r="L138" s="52" t="str">
        <f t="shared" si="11"/>
        <v>Son</v>
      </c>
      <c r="M138" s="52">
        <f t="shared" si="10"/>
        <v>135</v>
      </c>
      <c r="N138" t="s">
        <v>1301</v>
      </c>
      <c r="O138" s="2">
        <v>34</v>
      </c>
      <c r="P138" s="52" t="s">
        <v>1651</v>
      </c>
    </row>
    <row r="139" spans="1:16" x14ac:dyDescent="0.2">
      <c r="A139" s="52">
        <v>138</v>
      </c>
      <c r="B139" t="s">
        <v>100</v>
      </c>
      <c r="C139" t="s">
        <v>665</v>
      </c>
      <c r="D139" t="s">
        <v>422</v>
      </c>
      <c r="E139" t="s">
        <v>761</v>
      </c>
      <c r="G139">
        <v>19</v>
      </c>
      <c r="H139" s="55" t="str">
        <f t="shared" si="8"/>
        <v/>
      </c>
      <c r="I139" s="55">
        <f t="shared" si="9"/>
        <v>1852</v>
      </c>
      <c r="J139" t="s">
        <v>1889</v>
      </c>
      <c r="K139" t="s">
        <v>733</v>
      </c>
      <c r="L139" s="52" t="str">
        <f t="shared" si="11"/>
        <v>Servant</v>
      </c>
      <c r="M139" s="52">
        <f t="shared" si="10"/>
        <v>135</v>
      </c>
      <c r="N139" t="s">
        <v>1301</v>
      </c>
      <c r="O139" s="2">
        <v>34</v>
      </c>
      <c r="P139" s="52" t="s">
        <v>1651</v>
      </c>
    </row>
    <row r="140" spans="1:16" x14ac:dyDescent="0.2">
      <c r="A140" s="52">
        <v>139</v>
      </c>
      <c r="B140" t="s">
        <v>204</v>
      </c>
      <c r="C140" t="s">
        <v>71</v>
      </c>
      <c r="D140" t="s">
        <v>9</v>
      </c>
      <c r="E140" t="s">
        <v>5</v>
      </c>
      <c r="F140">
        <v>48</v>
      </c>
      <c r="H140" s="55">
        <f t="shared" si="8"/>
        <v>1823</v>
      </c>
      <c r="I140" s="55" t="str">
        <f t="shared" si="9"/>
        <v/>
      </c>
      <c r="J140" t="s">
        <v>19</v>
      </c>
      <c r="K140" t="s">
        <v>939</v>
      </c>
      <c r="L140" s="52" t="str">
        <f t="shared" si="11"/>
        <v>Head</v>
      </c>
      <c r="M140" s="52">
        <f t="shared" si="10"/>
        <v>139</v>
      </c>
      <c r="N140" t="s">
        <v>1301</v>
      </c>
      <c r="O140" s="2">
        <v>35</v>
      </c>
      <c r="P140" s="52" t="s">
        <v>1651</v>
      </c>
    </row>
    <row r="141" spans="1:16" x14ac:dyDescent="0.2">
      <c r="A141" s="52">
        <v>140</v>
      </c>
      <c r="B141" t="s">
        <v>204</v>
      </c>
      <c r="C141" t="s">
        <v>169</v>
      </c>
      <c r="D141" t="s">
        <v>397</v>
      </c>
      <c r="E141" t="s">
        <v>5</v>
      </c>
      <c r="G141">
        <v>45</v>
      </c>
      <c r="H141" s="55" t="str">
        <f t="shared" si="8"/>
        <v/>
      </c>
      <c r="I141" s="55">
        <f t="shared" si="9"/>
        <v>1826</v>
      </c>
      <c r="J141" t="s">
        <v>1301</v>
      </c>
      <c r="K141" t="s">
        <v>551</v>
      </c>
      <c r="L141" s="52" t="str">
        <f t="shared" si="11"/>
        <v>Wife</v>
      </c>
      <c r="M141" s="52">
        <f t="shared" si="10"/>
        <v>139</v>
      </c>
      <c r="N141" t="s">
        <v>1301</v>
      </c>
      <c r="O141" s="2">
        <v>35</v>
      </c>
      <c r="P141" s="52" t="s">
        <v>1651</v>
      </c>
    </row>
    <row r="142" spans="1:16" x14ac:dyDescent="0.2">
      <c r="A142" s="52">
        <v>141</v>
      </c>
      <c r="B142" t="s">
        <v>204</v>
      </c>
      <c r="C142" t="s">
        <v>430</v>
      </c>
      <c r="D142" t="s">
        <v>400</v>
      </c>
      <c r="E142" t="s">
        <v>761</v>
      </c>
      <c r="G142">
        <v>16</v>
      </c>
      <c r="H142" s="55" t="str">
        <f t="shared" si="8"/>
        <v/>
      </c>
      <c r="I142" s="55">
        <f t="shared" si="9"/>
        <v>1855</v>
      </c>
      <c r="J142" t="s">
        <v>1030</v>
      </c>
      <c r="K142" t="s">
        <v>1115</v>
      </c>
      <c r="L142" s="52" t="str">
        <f t="shared" si="11"/>
        <v>Daughter</v>
      </c>
      <c r="M142" s="52">
        <f t="shared" si="10"/>
        <v>139</v>
      </c>
      <c r="N142" t="s">
        <v>1301</v>
      </c>
      <c r="O142" s="2">
        <v>35</v>
      </c>
      <c r="P142" s="52" t="s">
        <v>1651</v>
      </c>
    </row>
    <row r="143" spans="1:16" x14ac:dyDescent="0.2">
      <c r="A143" s="52">
        <v>142</v>
      </c>
      <c r="B143" t="s">
        <v>204</v>
      </c>
      <c r="C143" t="s">
        <v>1031</v>
      </c>
      <c r="D143" t="s">
        <v>400</v>
      </c>
      <c r="E143" t="s">
        <v>761</v>
      </c>
      <c r="G143">
        <v>11</v>
      </c>
      <c r="H143" s="55" t="str">
        <f t="shared" si="8"/>
        <v/>
      </c>
      <c r="I143" s="55">
        <f t="shared" si="9"/>
        <v>1860</v>
      </c>
      <c r="J143" t="s">
        <v>784</v>
      </c>
      <c r="K143" t="s">
        <v>1115</v>
      </c>
      <c r="L143" s="52" t="str">
        <f t="shared" si="11"/>
        <v>Daughter</v>
      </c>
      <c r="M143" s="52">
        <f t="shared" si="10"/>
        <v>139</v>
      </c>
      <c r="N143" t="s">
        <v>1301</v>
      </c>
      <c r="O143" s="2">
        <v>35</v>
      </c>
      <c r="P143" s="52" t="s">
        <v>1651</v>
      </c>
    </row>
    <row r="144" spans="1:16" x14ac:dyDescent="0.2">
      <c r="A144" s="52">
        <v>143</v>
      </c>
      <c r="B144" t="s">
        <v>204</v>
      </c>
      <c r="C144" t="s">
        <v>169</v>
      </c>
      <c r="D144" t="s">
        <v>400</v>
      </c>
      <c r="E144" t="s">
        <v>761</v>
      </c>
      <c r="G144">
        <v>1</v>
      </c>
      <c r="H144" s="55" t="str">
        <f t="shared" si="8"/>
        <v/>
      </c>
      <c r="I144" s="55">
        <f t="shared" si="9"/>
        <v>1870</v>
      </c>
      <c r="J144" t="s">
        <v>1301</v>
      </c>
      <c r="K144" t="s">
        <v>1115</v>
      </c>
      <c r="L144" s="52" t="str">
        <f t="shared" si="11"/>
        <v>Daughter</v>
      </c>
      <c r="M144" s="52">
        <f t="shared" si="10"/>
        <v>139</v>
      </c>
      <c r="N144" t="s">
        <v>1301</v>
      </c>
      <c r="O144" s="2">
        <v>35</v>
      </c>
      <c r="P144" s="52" t="s">
        <v>1651</v>
      </c>
    </row>
    <row r="145" spans="1:16" x14ac:dyDescent="0.2">
      <c r="A145" s="52">
        <v>144</v>
      </c>
      <c r="B145" t="s">
        <v>657</v>
      </c>
      <c r="C145" t="s">
        <v>60</v>
      </c>
      <c r="D145" t="s">
        <v>422</v>
      </c>
      <c r="E145" t="s">
        <v>761</v>
      </c>
      <c r="F145">
        <v>22</v>
      </c>
      <c r="H145" s="55">
        <f t="shared" si="8"/>
        <v>1849</v>
      </c>
      <c r="I145" s="55" t="str">
        <f t="shared" si="9"/>
        <v/>
      </c>
      <c r="J145" t="s">
        <v>19</v>
      </c>
      <c r="K145" t="s">
        <v>720</v>
      </c>
      <c r="L145" s="52" t="str">
        <f t="shared" si="11"/>
        <v>Servant</v>
      </c>
      <c r="M145" s="52">
        <f t="shared" si="10"/>
        <v>139</v>
      </c>
      <c r="N145" t="s">
        <v>1301</v>
      </c>
      <c r="O145" s="2">
        <v>35</v>
      </c>
      <c r="P145" s="52" t="s">
        <v>1651</v>
      </c>
    </row>
    <row r="146" spans="1:16" x14ac:dyDescent="0.2">
      <c r="A146" s="52">
        <v>145</v>
      </c>
      <c r="B146" t="s">
        <v>118</v>
      </c>
      <c r="C146" t="s">
        <v>503</v>
      </c>
      <c r="D146" t="s">
        <v>464</v>
      </c>
      <c r="E146" t="s">
        <v>761</v>
      </c>
      <c r="G146">
        <v>10</v>
      </c>
      <c r="H146" s="55" t="str">
        <f t="shared" si="8"/>
        <v/>
      </c>
      <c r="I146" s="55">
        <f t="shared" si="9"/>
        <v>1861</v>
      </c>
      <c r="J146" t="s">
        <v>784</v>
      </c>
      <c r="K146" t="s">
        <v>1115</v>
      </c>
      <c r="L146" s="52" t="str">
        <f t="shared" si="11"/>
        <v>Visitor</v>
      </c>
      <c r="M146" s="52">
        <f t="shared" si="10"/>
        <v>139</v>
      </c>
      <c r="N146" t="s">
        <v>1301</v>
      </c>
      <c r="O146" s="2">
        <v>35</v>
      </c>
      <c r="P146" s="52" t="s">
        <v>1651</v>
      </c>
    </row>
    <row r="147" spans="1:16" x14ac:dyDescent="0.2">
      <c r="A147" s="52">
        <v>146</v>
      </c>
      <c r="B147" t="s">
        <v>49</v>
      </c>
      <c r="C147" t="s">
        <v>77</v>
      </c>
      <c r="D147" t="s">
        <v>9</v>
      </c>
      <c r="E147" t="s">
        <v>5</v>
      </c>
      <c r="F147">
        <v>58</v>
      </c>
      <c r="H147" s="55">
        <f t="shared" si="8"/>
        <v>1813</v>
      </c>
      <c r="I147" s="55" t="str">
        <f t="shared" si="9"/>
        <v/>
      </c>
      <c r="J147" t="s">
        <v>136</v>
      </c>
      <c r="K147" t="s">
        <v>1115</v>
      </c>
      <c r="L147" s="52" t="str">
        <f t="shared" si="11"/>
        <v>Head</v>
      </c>
      <c r="M147" s="52">
        <f t="shared" si="10"/>
        <v>146</v>
      </c>
      <c r="N147" t="s">
        <v>1301</v>
      </c>
      <c r="O147" s="2">
        <v>36</v>
      </c>
      <c r="P147" s="52" t="s">
        <v>1651</v>
      </c>
    </row>
    <row r="148" spans="1:16" x14ac:dyDescent="0.2">
      <c r="A148" s="52">
        <v>147</v>
      </c>
      <c r="B148" t="s">
        <v>49</v>
      </c>
      <c r="C148" t="s">
        <v>169</v>
      </c>
      <c r="D148" t="s">
        <v>397</v>
      </c>
      <c r="E148" t="s">
        <v>5</v>
      </c>
      <c r="G148">
        <v>57</v>
      </c>
      <c r="H148" s="55" t="str">
        <f t="shared" si="8"/>
        <v/>
      </c>
      <c r="I148" s="55">
        <f t="shared" si="9"/>
        <v>1814</v>
      </c>
      <c r="J148" t="s">
        <v>1301</v>
      </c>
      <c r="K148" t="s">
        <v>407</v>
      </c>
      <c r="L148" s="52" t="str">
        <f t="shared" si="11"/>
        <v>Wife</v>
      </c>
      <c r="M148" s="52">
        <f t="shared" si="10"/>
        <v>146</v>
      </c>
      <c r="N148" t="s">
        <v>1301</v>
      </c>
      <c r="O148" s="2">
        <v>36</v>
      </c>
      <c r="P148" s="52" t="s">
        <v>1651</v>
      </c>
    </row>
    <row r="149" spans="1:16" x14ac:dyDescent="0.2">
      <c r="A149" s="52">
        <v>148</v>
      </c>
      <c r="B149" t="s">
        <v>49</v>
      </c>
      <c r="C149" t="s">
        <v>111</v>
      </c>
      <c r="D149" t="s">
        <v>404</v>
      </c>
      <c r="E149" t="s">
        <v>761</v>
      </c>
      <c r="G149">
        <v>5</v>
      </c>
      <c r="H149" s="55" t="str">
        <f t="shared" si="8"/>
        <v/>
      </c>
      <c r="I149" s="55">
        <f t="shared" si="9"/>
        <v>1866</v>
      </c>
      <c r="J149" t="s">
        <v>784</v>
      </c>
      <c r="K149" t="s">
        <v>1115</v>
      </c>
      <c r="L149" s="52" t="str">
        <f t="shared" si="11"/>
        <v>Granddaughter</v>
      </c>
      <c r="M149" s="52">
        <f t="shared" si="10"/>
        <v>146</v>
      </c>
      <c r="N149" t="s">
        <v>1301</v>
      </c>
      <c r="O149" s="2">
        <v>36</v>
      </c>
      <c r="P149" s="52" t="s">
        <v>1651</v>
      </c>
    </row>
    <row r="150" spans="1:16" x14ac:dyDescent="0.2">
      <c r="A150" s="52">
        <v>149</v>
      </c>
      <c r="B150" t="s">
        <v>45</v>
      </c>
      <c r="C150" t="s">
        <v>46</v>
      </c>
      <c r="D150" t="s">
        <v>525</v>
      </c>
      <c r="E150" t="s">
        <v>427</v>
      </c>
      <c r="G150">
        <v>83</v>
      </c>
      <c r="H150" s="55" t="str">
        <f t="shared" si="8"/>
        <v/>
      </c>
      <c r="I150" s="55">
        <f t="shared" si="9"/>
        <v>1788</v>
      </c>
      <c r="J150" t="s">
        <v>1301</v>
      </c>
      <c r="K150" t="s">
        <v>1115</v>
      </c>
      <c r="L150" s="52" t="str">
        <f t="shared" si="11"/>
        <v>Boarder</v>
      </c>
      <c r="M150" s="52">
        <f t="shared" si="10"/>
        <v>146</v>
      </c>
      <c r="N150" t="s">
        <v>1301</v>
      </c>
      <c r="O150" s="2">
        <v>36</v>
      </c>
      <c r="P150" s="52" t="s">
        <v>1651</v>
      </c>
    </row>
    <row r="151" spans="1:16" x14ac:dyDescent="0.2">
      <c r="A151" s="52">
        <v>150</v>
      </c>
      <c r="B151" t="s">
        <v>205</v>
      </c>
      <c r="C151" t="s">
        <v>50</v>
      </c>
      <c r="D151" t="s">
        <v>9</v>
      </c>
      <c r="E151" t="s">
        <v>5</v>
      </c>
      <c r="F151">
        <v>36</v>
      </c>
      <c r="H151" s="55">
        <f t="shared" si="8"/>
        <v>1835</v>
      </c>
      <c r="I151" s="55" t="str">
        <f t="shared" si="9"/>
        <v/>
      </c>
      <c r="J151" t="s">
        <v>12</v>
      </c>
      <c r="K151" t="s">
        <v>733</v>
      </c>
      <c r="L151" s="52" t="str">
        <f t="shared" si="11"/>
        <v>Head</v>
      </c>
      <c r="M151" s="52">
        <f t="shared" si="10"/>
        <v>150</v>
      </c>
      <c r="N151" t="s">
        <v>1301</v>
      </c>
      <c r="O151" s="2">
        <v>37</v>
      </c>
      <c r="P151" s="52" t="s">
        <v>1651</v>
      </c>
    </row>
    <row r="152" spans="1:16" x14ac:dyDescent="0.2">
      <c r="A152" s="52">
        <v>151</v>
      </c>
      <c r="B152" t="s">
        <v>205</v>
      </c>
      <c r="C152" t="s">
        <v>57</v>
      </c>
      <c r="D152" t="s">
        <v>397</v>
      </c>
      <c r="E152" t="s">
        <v>5</v>
      </c>
      <c r="G152">
        <v>31</v>
      </c>
      <c r="H152" s="55" t="str">
        <f t="shared" si="8"/>
        <v/>
      </c>
      <c r="I152" s="55">
        <f t="shared" si="9"/>
        <v>1840</v>
      </c>
      <c r="J152" t="s">
        <v>1301</v>
      </c>
      <c r="K152" t="s">
        <v>725</v>
      </c>
      <c r="L152" s="52" t="str">
        <f t="shared" si="11"/>
        <v>Wife</v>
      </c>
      <c r="M152" s="52">
        <f t="shared" si="10"/>
        <v>150</v>
      </c>
      <c r="N152" t="s">
        <v>1301</v>
      </c>
      <c r="O152" s="2">
        <v>37</v>
      </c>
      <c r="P152" s="52" t="s">
        <v>1651</v>
      </c>
    </row>
    <row r="153" spans="1:16" x14ac:dyDescent="0.2">
      <c r="A153" s="52">
        <v>152</v>
      </c>
      <c r="B153" t="s">
        <v>1032</v>
      </c>
      <c r="C153" t="s">
        <v>1033</v>
      </c>
      <c r="D153" t="s">
        <v>573</v>
      </c>
      <c r="E153" t="s">
        <v>761</v>
      </c>
      <c r="G153">
        <v>8</v>
      </c>
      <c r="H153" s="55" t="str">
        <f t="shared" si="8"/>
        <v/>
      </c>
      <c r="I153" s="55">
        <f t="shared" si="9"/>
        <v>1863</v>
      </c>
      <c r="J153" t="s">
        <v>784</v>
      </c>
      <c r="K153" t="s">
        <v>1115</v>
      </c>
      <c r="L153" s="52" t="str">
        <f t="shared" si="11"/>
        <v>Daughter-in-law</v>
      </c>
      <c r="M153" s="52">
        <f t="shared" si="10"/>
        <v>150</v>
      </c>
      <c r="N153" t="s">
        <v>1301</v>
      </c>
      <c r="O153" s="2">
        <v>37</v>
      </c>
      <c r="P153" s="52" t="s">
        <v>1651</v>
      </c>
    </row>
    <row r="154" spans="1:16" x14ac:dyDescent="0.2">
      <c r="A154" s="52">
        <v>153</v>
      </c>
      <c r="B154" t="s">
        <v>205</v>
      </c>
      <c r="C154" t="s">
        <v>776</v>
      </c>
      <c r="D154" t="s">
        <v>409</v>
      </c>
      <c r="E154" t="s">
        <v>761</v>
      </c>
      <c r="F154">
        <v>4</v>
      </c>
      <c r="H154" s="55">
        <f t="shared" si="8"/>
        <v>1867</v>
      </c>
      <c r="I154" s="55" t="str">
        <f t="shared" si="9"/>
        <v/>
      </c>
      <c r="J154" t="s">
        <v>784</v>
      </c>
      <c r="K154" t="s">
        <v>1115</v>
      </c>
      <c r="L154" s="52" t="str">
        <f t="shared" si="11"/>
        <v>Son</v>
      </c>
      <c r="M154" s="52">
        <f t="shared" si="10"/>
        <v>150</v>
      </c>
      <c r="N154" t="s">
        <v>1301</v>
      </c>
      <c r="O154" s="2">
        <v>37</v>
      </c>
      <c r="P154" s="52" t="s">
        <v>1651</v>
      </c>
    </row>
    <row r="155" spans="1:16" x14ac:dyDescent="0.2">
      <c r="A155" s="52">
        <v>154</v>
      </c>
      <c r="B155" t="s">
        <v>205</v>
      </c>
      <c r="C155" t="s">
        <v>1034</v>
      </c>
      <c r="D155" t="s">
        <v>400</v>
      </c>
      <c r="E155" t="s">
        <v>761</v>
      </c>
      <c r="G155">
        <v>2</v>
      </c>
      <c r="H155" s="55" t="str">
        <f t="shared" si="8"/>
        <v/>
      </c>
      <c r="I155" s="55">
        <f t="shared" si="9"/>
        <v>1869</v>
      </c>
      <c r="J155" t="s">
        <v>1301</v>
      </c>
      <c r="K155" t="s">
        <v>1115</v>
      </c>
      <c r="L155" s="52" t="str">
        <f t="shared" si="11"/>
        <v>Daughter</v>
      </c>
      <c r="M155" s="52">
        <f t="shared" si="10"/>
        <v>150</v>
      </c>
      <c r="N155" t="s">
        <v>1301</v>
      </c>
      <c r="O155" s="2">
        <v>37</v>
      </c>
      <c r="P155" s="52" t="s">
        <v>1651</v>
      </c>
    </row>
    <row r="156" spans="1:16" x14ac:dyDescent="0.2">
      <c r="A156" s="52">
        <v>155</v>
      </c>
      <c r="B156" t="s">
        <v>411</v>
      </c>
      <c r="C156" t="s">
        <v>411</v>
      </c>
      <c r="D156" t="s">
        <v>411</v>
      </c>
      <c r="E156" t="s">
        <v>411</v>
      </c>
      <c r="H156" s="55" t="str">
        <f t="shared" si="8"/>
        <v/>
      </c>
      <c r="I156" s="55" t="str">
        <f t="shared" si="9"/>
        <v/>
      </c>
      <c r="J156" s="9" t="s">
        <v>411</v>
      </c>
      <c r="K156" t="s">
        <v>411</v>
      </c>
      <c r="L156" s="52" t="s">
        <v>411</v>
      </c>
      <c r="M156" s="52">
        <f t="shared" si="10"/>
        <v>155</v>
      </c>
      <c r="N156" t="s">
        <v>1301</v>
      </c>
      <c r="O156" s="2">
        <v>38</v>
      </c>
      <c r="P156" s="52" t="s">
        <v>1651</v>
      </c>
    </row>
    <row r="157" spans="1:16" x14ac:dyDescent="0.2">
      <c r="A157" s="52">
        <v>156</v>
      </c>
      <c r="B157" t="s">
        <v>206</v>
      </c>
      <c r="C157" t="s">
        <v>44</v>
      </c>
      <c r="D157" t="s">
        <v>9</v>
      </c>
      <c r="E157" t="s">
        <v>5</v>
      </c>
      <c r="F157">
        <v>45</v>
      </c>
      <c r="H157" s="55">
        <f t="shared" si="8"/>
        <v>1826</v>
      </c>
      <c r="I157" s="55" t="str">
        <f t="shared" si="9"/>
        <v/>
      </c>
      <c r="J157" t="s">
        <v>12</v>
      </c>
      <c r="K157" t="s">
        <v>551</v>
      </c>
      <c r="L157" s="52" t="str">
        <f t="shared" si="11"/>
        <v>Head</v>
      </c>
      <c r="M157" s="52">
        <f t="shared" si="10"/>
        <v>156</v>
      </c>
      <c r="N157" t="s">
        <v>1301</v>
      </c>
      <c r="O157" s="2">
        <v>39</v>
      </c>
      <c r="P157" s="52" t="s">
        <v>1651</v>
      </c>
    </row>
    <row r="158" spans="1:16" x14ac:dyDescent="0.2">
      <c r="A158" s="52">
        <v>157</v>
      </c>
      <c r="B158" t="s">
        <v>206</v>
      </c>
      <c r="C158" t="s">
        <v>1035</v>
      </c>
      <c r="D158" t="s">
        <v>397</v>
      </c>
      <c r="E158" t="s">
        <v>5</v>
      </c>
      <c r="G158">
        <v>44</v>
      </c>
      <c r="H158" s="55" t="str">
        <f t="shared" si="8"/>
        <v/>
      </c>
      <c r="I158" s="55">
        <f t="shared" si="9"/>
        <v>1827</v>
      </c>
      <c r="J158" t="s">
        <v>1301</v>
      </c>
      <c r="K158" t="s">
        <v>955</v>
      </c>
      <c r="L158" s="52" t="str">
        <f t="shared" si="11"/>
        <v>Wife</v>
      </c>
      <c r="M158" s="52">
        <f t="shared" si="10"/>
        <v>156</v>
      </c>
      <c r="N158" t="s">
        <v>1301</v>
      </c>
      <c r="O158" s="2">
        <v>39</v>
      </c>
      <c r="P158" s="52" t="s">
        <v>1651</v>
      </c>
    </row>
    <row r="159" spans="1:16" x14ac:dyDescent="0.2">
      <c r="A159" s="52">
        <v>158</v>
      </c>
      <c r="B159" t="s">
        <v>72</v>
      </c>
      <c r="C159" t="s">
        <v>169</v>
      </c>
      <c r="D159" t="s">
        <v>9</v>
      </c>
      <c r="E159" t="s">
        <v>427</v>
      </c>
      <c r="G159">
        <v>71</v>
      </c>
      <c r="H159" s="55" t="str">
        <f t="shared" si="8"/>
        <v/>
      </c>
      <c r="I159" s="55">
        <f t="shared" si="9"/>
        <v>1800</v>
      </c>
      <c r="J159" t="s">
        <v>1301</v>
      </c>
      <c r="K159" t="s">
        <v>1115</v>
      </c>
      <c r="L159" s="52" t="str">
        <f t="shared" si="11"/>
        <v>Head</v>
      </c>
      <c r="M159" s="52">
        <f t="shared" si="10"/>
        <v>158</v>
      </c>
      <c r="N159" t="s">
        <v>1301</v>
      </c>
      <c r="O159" s="2">
        <v>40</v>
      </c>
      <c r="P159" s="52" t="s">
        <v>1651</v>
      </c>
    </row>
    <row r="160" spans="1:16" x14ac:dyDescent="0.2">
      <c r="A160" s="52">
        <v>159</v>
      </c>
      <c r="B160" t="s">
        <v>207</v>
      </c>
      <c r="C160" t="s">
        <v>71</v>
      </c>
      <c r="D160" t="s">
        <v>9</v>
      </c>
      <c r="E160" t="s">
        <v>5</v>
      </c>
      <c r="F160">
        <v>45</v>
      </c>
      <c r="H160" s="55">
        <f t="shared" si="8"/>
        <v>1826</v>
      </c>
      <c r="I160" s="55" t="str">
        <f t="shared" si="9"/>
        <v/>
      </c>
      <c r="J160" t="s">
        <v>184</v>
      </c>
      <c r="K160" t="s">
        <v>1036</v>
      </c>
      <c r="L160" s="52" t="str">
        <f t="shared" si="11"/>
        <v>Head</v>
      </c>
      <c r="M160" s="52">
        <f t="shared" si="10"/>
        <v>159</v>
      </c>
      <c r="N160" t="s">
        <v>1301</v>
      </c>
      <c r="O160" s="2">
        <v>41</v>
      </c>
      <c r="P160" s="52" t="s">
        <v>1651</v>
      </c>
    </row>
    <row r="161" spans="1:16" x14ac:dyDescent="0.2">
      <c r="A161" s="52">
        <v>160</v>
      </c>
      <c r="B161" t="s">
        <v>207</v>
      </c>
      <c r="C161" t="s">
        <v>635</v>
      </c>
      <c r="D161" t="s">
        <v>397</v>
      </c>
      <c r="E161" t="s">
        <v>5</v>
      </c>
      <c r="G161">
        <v>40</v>
      </c>
      <c r="H161" s="55" t="str">
        <f t="shared" si="8"/>
        <v/>
      </c>
      <c r="I161" s="55">
        <f t="shared" si="9"/>
        <v>1831</v>
      </c>
      <c r="J161" t="s">
        <v>1301</v>
      </c>
      <c r="K161" t="s">
        <v>1037</v>
      </c>
      <c r="L161" s="52" t="str">
        <f t="shared" si="11"/>
        <v>Wife</v>
      </c>
      <c r="M161" s="52">
        <f t="shared" si="10"/>
        <v>159</v>
      </c>
      <c r="N161" t="s">
        <v>1301</v>
      </c>
      <c r="O161" s="2">
        <v>41</v>
      </c>
      <c r="P161" s="52" t="s">
        <v>1651</v>
      </c>
    </row>
    <row r="162" spans="1:16" x14ac:dyDescent="0.2">
      <c r="A162" s="52">
        <v>161</v>
      </c>
      <c r="B162" t="s">
        <v>207</v>
      </c>
      <c r="C162" t="s">
        <v>192</v>
      </c>
      <c r="D162" t="s">
        <v>409</v>
      </c>
      <c r="E162" t="s">
        <v>761</v>
      </c>
      <c r="F162">
        <v>13</v>
      </c>
      <c r="H162" s="55">
        <f t="shared" si="8"/>
        <v>1858</v>
      </c>
      <c r="I162" s="55" t="str">
        <f t="shared" si="9"/>
        <v/>
      </c>
      <c r="J162" t="s">
        <v>12</v>
      </c>
      <c r="K162" t="s">
        <v>1115</v>
      </c>
      <c r="L162" s="52" t="str">
        <f t="shared" si="11"/>
        <v>Son</v>
      </c>
      <c r="M162" s="52">
        <f t="shared" si="10"/>
        <v>159</v>
      </c>
      <c r="N162" t="s">
        <v>1301</v>
      </c>
      <c r="O162" s="2">
        <v>41</v>
      </c>
      <c r="P162" s="52" t="s">
        <v>1651</v>
      </c>
    </row>
    <row r="163" spans="1:16" x14ac:dyDescent="0.2">
      <c r="A163" s="52">
        <v>162</v>
      </c>
      <c r="B163" t="s">
        <v>207</v>
      </c>
      <c r="C163" t="s">
        <v>289</v>
      </c>
      <c r="D163" t="s">
        <v>409</v>
      </c>
      <c r="E163" t="s">
        <v>761</v>
      </c>
      <c r="F163">
        <v>10</v>
      </c>
      <c r="H163" s="55">
        <f t="shared" si="8"/>
        <v>1861</v>
      </c>
      <c r="I163" s="55" t="str">
        <f t="shared" si="9"/>
        <v/>
      </c>
      <c r="J163" t="s">
        <v>784</v>
      </c>
      <c r="K163" t="s">
        <v>1115</v>
      </c>
      <c r="L163" s="52" t="str">
        <f t="shared" si="11"/>
        <v>Son</v>
      </c>
      <c r="M163" s="52">
        <f t="shared" si="10"/>
        <v>159</v>
      </c>
      <c r="N163" t="s">
        <v>1301</v>
      </c>
      <c r="O163" s="2">
        <v>41</v>
      </c>
      <c r="P163" s="52" t="s">
        <v>1651</v>
      </c>
    </row>
    <row r="164" spans="1:16" x14ac:dyDescent="0.2">
      <c r="A164" s="52">
        <v>163</v>
      </c>
      <c r="B164" t="s">
        <v>207</v>
      </c>
      <c r="C164" t="s">
        <v>208</v>
      </c>
      <c r="D164" t="s">
        <v>409</v>
      </c>
      <c r="E164" t="s">
        <v>761</v>
      </c>
      <c r="F164">
        <v>5</v>
      </c>
      <c r="H164" s="55">
        <f t="shared" si="8"/>
        <v>1866</v>
      </c>
      <c r="I164" s="55" t="str">
        <f t="shared" si="9"/>
        <v/>
      </c>
      <c r="J164" t="s">
        <v>784</v>
      </c>
      <c r="K164" t="s">
        <v>1115</v>
      </c>
      <c r="L164" s="52" t="str">
        <f t="shared" si="11"/>
        <v>Son</v>
      </c>
      <c r="M164" s="52">
        <f t="shared" si="10"/>
        <v>159</v>
      </c>
      <c r="N164" t="s">
        <v>1301</v>
      </c>
      <c r="O164" s="2">
        <v>41</v>
      </c>
      <c r="P164" s="52" t="s">
        <v>1651</v>
      </c>
    </row>
    <row r="165" spans="1:16" x14ac:dyDescent="0.2">
      <c r="A165" s="52">
        <v>164</v>
      </c>
      <c r="B165" t="s">
        <v>207</v>
      </c>
      <c r="C165" s="9" t="s">
        <v>2843</v>
      </c>
      <c r="D165" t="s">
        <v>400</v>
      </c>
      <c r="E165" t="s">
        <v>761</v>
      </c>
      <c r="G165">
        <v>3</v>
      </c>
      <c r="H165" s="55" t="str">
        <f t="shared" si="8"/>
        <v/>
      </c>
      <c r="I165" s="55">
        <f t="shared" si="9"/>
        <v>1868</v>
      </c>
      <c r="J165" t="s">
        <v>1301</v>
      </c>
      <c r="K165" t="s">
        <v>1115</v>
      </c>
      <c r="L165" s="52" t="str">
        <f t="shared" si="11"/>
        <v>Daughter</v>
      </c>
      <c r="M165" s="52">
        <f t="shared" si="10"/>
        <v>159</v>
      </c>
      <c r="N165" t="s">
        <v>1301</v>
      </c>
      <c r="O165" s="2">
        <v>41</v>
      </c>
      <c r="P165" s="52" t="s">
        <v>1651</v>
      </c>
    </row>
    <row r="166" spans="1:16" x14ac:dyDescent="0.2">
      <c r="A166" s="52">
        <v>165</v>
      </c>
      <c r="B166" t="s">
        <v>207</v>
      </c>
      <c r="C166" t="s">
        <v>888</v>
      </c>
      <c r="D166" t="s">
        <v>400</v>
      </c>
      <c r="E166" t="s">
        <v>761</v>
      </c>
      <c r="G166">
        <v>1</v>
      </c>
      <c r="H166" s="55" t="str">
        <f t="shared" si="8"/>
        <v/>
      </c>
      <c r="I166" s="55">
        <f t="shared" si="9"/>
        <v>1870</v>
      </c>
      <c r="J166" t="s">
        <v>1301</v>
      </c>
      <c r="K166" t="s">
        <v>1115</v>
      </c>
      <c r="L166" s="52" t="str">
        <f t="shared" si="11"/>
        <v>Daughter</v>
      </c>
      <c r="M166" s="52">
        <f t="shared" si="10"/>
        <v>159</v>
      </c>
      <c r="N166" t="s">
        <v>1301</v>
      </c>
      <c r="O166" s="2">
        <v>41</v>
      </c>
      <c r="P166" s="52" t="s">
        <v>1651</v>
      </c>
    </row>
    <row r="167" spans="1:16" x14ac:dyDescent="0.2">
      <c r="A167" s="52">
        <v>166</v>
      </c>
      <c r="B167" t="s">
        <v>118</v>
      </c>
      <c r="C167" t="s">
        <v>50</v>
      </c>
      <c r="D167" t="s">
        <v>9</v>
      </c>
      <c r="E167" t="s">
        <v>502</v>
      </c>
      <c r="F167">
        <v>96</v>
      </c>
      <c r="H167" s="55">
        <f t="shared" si="8"/>
        <v>1775</v>
      </c>
      <c r="I167" s="55" t="str">
        <f t="shared" si="9"/>
        <v/>
      </c>
      <c r="J167" t="s">
        <v>15</v>
      </c>
      <c r="K167" t="s">
        <v>733</v>
      </c>
      <c r="L167" s="52" t="str">
        <f t="shared" si="11"/>
        <v>Head</v>
      </c>
      <c r="M167" s="52">
        <f t="shared" si="10"/>
        <v>166</v>
      </c>
      <c r="N167" t="s">
        <v>1301</v>
      </c>
      <c r="O167" s="2">
        <v>42</v>
      </c>
      <c r="P167" s="52" t="s">
        <v>1651</v>
      </c>
    </row>
    <row r="168" spans="1:16" x14ac:dyDescent="0.2">
      <c r="A168" s="52">
        <v>167</v>
      </c>
      <c r="B168" t="s">
        <v>118</v>
      </c>
      <c r="C168" t="s">
        <v>71</v>
      </c>
      <c r="D168" t="s">
        <v>409</v>
      </c>
      <c r="E168" t="s">
        <v>5</v>
      </c>
      <c r="F168">
        <v>66</v>
      </c>
      <c r="H168" s="55">
        <f t="shared" si="8"/>
        <v>1805</v>
      </c>
      <c r="I168" s="55" t="str">
        <f t="shared" si="9"/>
        <v/>
      </c>
      <c r="J168" t="s">
        <v>90</v>
      </c>
      <c r="K168" t="s">
        <v>733</v>
      </c>
      <c r="L168" s="52" t="str">
        <f t="shared" si="11"/>
        <v>Son</v>
      </c>
      <c r="M168" s="52">
        <f t="shared" si="10"/>
        <v>166</v>
      </c>
      <c r="N168" t="s">
        <v>1301</v>
      </c>
      <c r="O168" s="2">
        <v>42</v>
      </c>
      <c r="P168" s="52" t="s">
        <v>1651</v>
      </c>
    </row>
    <row r="169" spans="1:16" x14ac:dyDescent="0.2">
      <c r="A169" s="52">
        <v>168</v>
      </c>
      <c r="B169" t="s">
        <v>118</v>
      </c>
      <c r="C169" t="s">
        <v>111</v>
      </c>
      <c r="D169" t="s">
        <v>573</v>
      </c>
      <c r="E169" t="s">
        <v>5</v>
      </c>
      <c r="G169">
        <v>54</v>
      </c>
      <c r="H169" s="55" t="str">
        <f t="shared" si="8"/>
        <v/>
      </c>
      <c r="I169" s="55">
        <f t="shared" si="9"/>
        <v>1817</v>
      </c>
      <c r="J169" t="s">
        <v>1301</v>
      </c>
      <c r="K169" t="s">
        <v>733</v>
      </c>
      <c r="L169" s="52" t="str">
        <f t="shared" si="11"/>
        <v>Daughter-in-law</v>
      </c>
      <c r="M169" s="52">
        <f t="shared" si="10"/>
        <v>166</v>
      </c>
      <c r="N169" t="s">
        <v>1301</v>
      </c>
      <c r="O169" s="2">
        <v>42</v>
      </c>
      <c r="P169" s="52" t="s">
        <v>1651</v>
      </c>
    </row>
    <row r="170" spans="1:16" x14ac:dyDescent="0.2">
      <c r="A170" s="52">
        <v>169</v>
      </c>
      <c r="B170" t="s">
        <v>214</v>
      </c>
      <c r="C170" t="s">
        <v>257</v>
      </c>
      <c r="D170" t="s">
        <v>516</v>
      </c>
      <c r="E170" t="s">
        <v>761</v>
      </c>
      <c r="F170">
        <v>39</v>
      </c>
      <c r="H170" s="55">
        <f t="shared" si="8"/>
        <v>1832</v>
      </c>
      <c r="I170" s="55" t="str">
        <f t="shared" si="9"/>
        <v/>
      </c>
      <c r="J170" t="s">
        <v>90</v>
      </c>
      <c r="K170" t="s">
        <v>733</v>
      </c>
      <c r="L170" s="52" t="str">
        <f t="shared" si="11"/>
        <v>Grandson</v>
      </c>
      <c r="M170" s="52">
        <f t="shared" si="10"/>
        <v>166</v>
      </c>
      <c r="N170" t="s">
        <v>1301</v>
      </c>
      <c r="O170" s="2">
        <v>42</v>
      </c>
      <c r="P170" s="52" t="s">
        <v>1651</v>
      </c>
    </row>
    <row r="171" spans="1:16" x14ac:dyDescent="0.2">
      <c r="A171" s="52">
        <v>170</v>
      </c>
      <c r="B171" t="s">
        <v>81</v>
      </c>
      <c r="C171" t="s">
        <v>148</v>
      </c>
      <c r="D171" t="s">
        <v>9</v>
      </c>
      <c r="E171" t="s">
        <v>5</v>
      </c>
      <c r="F171">
        <v>30</v>
      </c>
      <c r="H171" s="55">
        <f t="shared" si="8"/>
        <v>1841</v>
      </c>
      <c r="I171" s="55" t="str">
        <f t="shared" si="9"/>
        <v/>
      </c>
      <c r="J171" t="s">
        <v>12</v>
      </c>
      <c r="K171" t="s">
        <v>551</v>
      </c>
      <c r="L171" s="52" t="str">
        <f t="shared" si="11"/>
        <v>Head</v>
      </c>
      <c r="M171" s="52">
        <f t="shared" si="10"/>
        <v>170</v>
      </c>
      <c r="N171" t="s">
        <v>1301</v>
      </c>
      <c r="O171" s="2">
        <v>43</v>
      </c>
      <c r="P171" s="52" t="s">
        <v>1651</v>
      </c>
    </row>
    <row r="172" spans="1:16" x14ac:dyDescent="0.2">
      <c r="A172" s="52">
        <v>171</v>
      </c>
      <c r="B172" t="s">
        <v>81</v>
      </c>
      <c r="C172" t="s">
        <v>345</v>
      </c>
      <c r="D172" t="s">
        <v>397</v>
      </c>
      <c r="E172" t="s">
        <v>5</v>
      </c>
      <c r="G172">
        <v>30</v>
      </c>
      <c r="H172" s="55" t="str">
        <f t="shared" si="8"/>
        <v/>
      </c>
      <c r="I172" s="55">
        <f t="shared" si="9"/>
        <v>1841</v>
      </c>
      <c r="J172" t="s">
        <v>1301</v>
      </c>
      <c r="K172" t="s">
        <v>733</v>
      </c>
      <c r="L172" s="52" t="str">
        <f t="shared" si="11"/>
        <v>Wife</v>
      </c>
      <c r="M172" s="52">
        <f t="shared" si="10"/>
        <v>170</v>
      </c>
      <c r="N172" t="s">
        <v>1301</v>
      </c>
      <c r="O172" s="2">
        <v>43</v>
      </c>
      <c r="P172" s="52" t="s">
        <v>1651</v>
      </c>
    </row>
    <row r="173" spans="1:16" x14ac:dyDescent="0.2">
      <c r="A173" s="52">
        <v>172</v>
      </c>
      <c r="B173" t="s">
        <v>81</v>
      </c>
      <c r="C173" t="s">
        <v>788</v>
      </c>
      <c r="D173" t="s">
        <v>400</v>
      </c>
      <c r="E173" t="s">
        <v>761</v>
      </c>
      <c r="G173">
        <v>8</v>
      </c>
      <c r="H173" s="55" t="str">
        <f t="shared" si="8"/>
        <v/>
      </c>
      <c r="I173" s="55">
        <f t="shared" si="9"/>
        <v>1863</v>
      </c>
      <c r="J173" t="s">
        <v>784</v>
      </c>
      <c r="K173" t="s">
        <v>1115</v>
      </c>
      <c r="L173" s="52" t="str">
        <f t="shared" si="11"/>
        <v>Daughter</v>
      </c>
      <c r="M173" s="52">
        <f t="shared" si="10"/>
        <v>170</v>
      </c>
      <c r="N173" t="s">
        <v>1301</v>
      </c>
      <c r="O173" s="2">
        <v>43</v>
      </c>
      <c r="P173" s="52" t="s">
        <v>1651</v>
      </c>
    </row>
    <row r="174" spans="1:16" x14ac:dyDescent="0.2">
      <c r="A174" s="52">
        <v>173</v>
      </c>
      <c r="B174" t="s">
        <v>81</v>
      </c>
      <c r="C174" t="s">
        <v>1038</v>
      </c>
      <c r="D174" t="s">
        <v>409</v>
      </c>
      <c r="E174" t="s">
        <v>761</v>
      </c>
      <c r="F174">
        <v>7</v>
      </c>
      <c r="H174" s="55">
        <f t="shared" si="8"/>
        <v>1864</v>
      </c>
      <c r="I174" s="55" t="str">
        <f t="shared" si="9"/>
        <v/>
      </c>
      <c r="J174" t="s">
        <v>784</v>
      </c>
      <c r="K174" t="s">
        <v>1115</v>
      </c>
      <c r="L174" s="52" t="str">
        <f t="shared" si="11"/>
        <v>Son</v>
      </c>
      <c r="M174" s="52">
        <f t="shared" si="10"/>
        <v>170</v>
      </c>
      <c r="N174" t="s">
        <v>1301</v>
      </c>
      <c r="O174" s="2">
        <v>43</v>
      </c>
      <c r="P174" s="52" t="s">
        <v>1651</v>
      </c>
    </row>
    <row r="175" spans="1:16" x14ac:dyDescent="0.2">
      <c r="A175" s="52">
        <v>174</v>
      </c>
      <c r="B175" t="s">
        <v>81</v>
      </c>
      <c r="C175" t="s">
        <v>1010</v>
      </c>
      <c r="D175" t="s">
        <v>409</v>
      </c>
      <c r="E175" t="s">
        <v>761</v>
      </c>
      <c r="F175">
        <v>3</v>
      </c>
      <c r="H175" s="55">
        <f t="shared" si="8"/>
        <v>1868</v>
      </c>
      <c r="I175" s="55" t="str">
        <f t="shared" si="9"/>
        <v/>
      </c>
      <c r="J175" t="s">
        <v>1301</v>
      </c>
      <c r="K175" t="s">
        <v>1115</v>
      </c>
      <c r="L175" s="52" t="str">
        <f t="shared" si="11"/>
        <v>Son</v>
      </c>
      <c r="M175" s="52">
        <f t="shared" si="10"/>
        <v>170</v>
      </c>
      <c r="N175" t="s">
        <v>1301</v>
      </c>
      <c r="O175" s="2">
        <v>43</v>
      </c>
      <c r="P175" s="52" t="s">
        <v>1651</v>
      </c>
    </row>
    <row r="176" spans="1:16" x14ac:dyDescent="0.2">
      <c r="A176" s="52">
        <v>175</v>
      </c>
      <c r="B176" t="s">
        <v>81</v>
      </c>
      <c r="C176" t="s">
        <v>167</v>
      </c>
      <c r="D176" t="s">
        <v>409</v>
      </c>
      <c r="E176" t="s">
        <v>761</v>
      </c>
      <c r="F176">
        <v>2</v>
      </c>
      <c r="H176" s="55">
        <f t="shared" si="8"/>
        <v>1869</v>
      </c>
      <c r="I176" s="55" t="str">
        <f t="shared" si="9"/>
        <v/>
      </c>
      <c r="J176" t="s">
        <v>1301</v>
      </c>
      <c r="K176" t="s">
        <v>1115</v>
      </c>
      <c r="L176" s="52" t="str">
        <f t="shared" si="11"/>
        <v>Son</v>
      </c>
      <c r="M176" s="52">
        <f t="shared" si="10"/>
        <v>170</v>
      </c>
      <c r="N176" t="s">
        <v>1301</v>
      </c>
      <c r="O176" s="2">
        <v>43</v>
      </c>
      <c r="P176" s="52" t="s">
        <v>1651</v>
      </c>
    </row>
    <row r="177" spans="1:16" x14ac:dyDescent="0.2">
      <c r="A177" s="52">
        <v>176</v>
      </c>
      <c r="B177" t="s">
        <v>81</v>
      </c>
      <c r="C177" t="s">
        <v>430</v>
      </c>
      <c r="D177" t="s">
        <v>400</v>
      </c>
      <c r="E177" t="s">
        <v>761</v>
      </c>
      <c r="G177">
        <f>8/12</f>
        <v>0.66666666666666663</v>
      </c>
      <c r="H177" s="55" t="str">
        <f t="shared" si="8"/>
        <v/>
      </c>
      <c r="I177" s="55">
        <f t="shared" si="9"/>
        <v>1870</v>
      </c>
      <c r="J177" t="s">
        <v>1301</v>
      </c>
      <c r="K177" t="s">
        <v>1115</v>
      </c>
      <c r="L177" s="52" t="str">
        <f t="shared" si="11"/>
        <v>Daughter</v>
      </c>
      <c r="M177" s="52">
        <f t="shared" si="10"/>
        <v>170</v>
      </c>
      <c r="N177" t="s">
        <v>1301</v>
      </c>
      <c r="O177" s="2">
        <v>43</v>
      </c>
      <c r="P177" s="52" t="s">
        <v>1651</v>
      </c>
    </row>
    <row r="178" spans="1:16" x14ac:dyDescent="0.2">
      <c r="A178" s="52">
        <v>177</v>
      </c>
      <c r="B178" t="s">
        <v>64</v>
      </c>
      <c r="C178" t="s">
        <v>208</v>
      </c>
      <c r="D178" t="s">
        <v>9</v>
      </c>
      <c r="E178" t="s">
        <v>761</v>
      </c>
      <c r="F178">
        <v>26</v>
      </c>
      <c r="H178" s="55">
        <f t="shared" si="8"/>
        <v>1845</v>
      </c>
      <c r="I178" s="55" t="str">
        <f t="shared" si="9"/>
        <v/>
      </c>
      <c r="J178" s="4" t="s">
        <v>18</v>
      </c>
      <c r="K178" t="s">
        <v>551</v>
      </c>
      <c r="L178" s="52" t="str">
        <f t="shared" si="11"/>
        <v>Head</v>
      </c>
      <c r="M178" s="52">
        <f t="shared" si="10"/>
        <v>177</v>
      </c>
      <c r="N178" t="s">
        <v>1301</v>
      </c>
      <c r="O178" s="2">
        <v>44</v>
      </c>
      <c r="P178" s="52" t="s">
        <v>1890</v>
      </c>
    </row>
    <row r="179" spans="1:16" x14ac:dyDescent="0.2">
      <c r="A179" s="52">
        <v>178</v>
      </c>
      <c r="B179" t="s">
        <v>1039</v>
      </c>
      <c r="C179" t="s">
        <v>44</v>
      </c>
      <c r="D179" t="s">
        <v>422</v>
      </c>
      <c r="E179" t="s">
        <v>502</v>
      </c>
      <c r="F179">
        <v>41</v>
      </c>
      <c r="H179" s="55">
        <f t="shared" si="8"/>
        <v>1830</v>
      </c>
      <c r="I179" s="55" t="str">
        <f t="shared" si="9"/>
        <v/>
      </c>
      <c r="J179" t="s">
        <v>1040</v>
      </c>
      <c r="K179" t="s">
        <v>1041</v>
      </c>
      <c r="L179" s="52" t="str">
        <f t="shared" si="11"/>
        <v>Servant</v>
      </c>
      <c r="M179" s="52">
        <f t="shared" si="10"/>
        <v>177</v>
      </c>
      <c r="N179" t="s">
        <v>1301</v>
      </c>
      <c r="O179" s="2">
        <v>44</v>
      </c>
      <c r="P179" s="52" t="s">
        <v>1651</v>
      </c>
    </row>
    <row r="180" spans="1:16" x14ac:dyDescent="0.2">
      <c r="A180" s="52">
        <v>179</v>
      </c>
      <c r="B180" t="s">
        <v>194</v>
      </c>
      <c r="C180" t="s">
        <v>50</v>
      </c>
      <c r="D180" t="s">
        <v>422</v>
      </c>
      <c r="E180" t="s">
        <v>761</v>
      </c>
      <c r="F180">
        <v>26</v>
      </c>
      <c r="H180" s="55">
        <f t="shared" si="8"/>
        <v>1845</v>
      </c>
      <c r="I180" s="55" t="str">
        <f t="shared" si="9"/>
        <v/>
      </c>
      <c r="J180" t="s">
        <v>1040</v>
      </c>
      <c r="K180" s="9" t="s">
        <v>2865</v>
      </c>
      <c r="L180" s="52" t="str">
        <f t="shared" si="11"/>
        <v>Servant</v>
      </c>
      <c r="M180" s="52">
        <f t="shared" si="10"/>
        <v>177</v>
      </c>
      <c r="N180" t="s">
        <v>1301</v>
      </c>
      <c r="O180" s="2">
        <v>44</v>
      </c>
      <c r="P180" s="52" t="s">
        <v>1651</v>
      </c>
    </row>
    <row r="181" spans="1:16" x14ac:dyDescent="0.2">
      <c r="A181" s="52">
        <v>180</v>
      </c>
      <c r="B181" t="s">
        <v>108</v>
      </c>
      <c r="C181" t="s">
        <v>192</v>
      </c>
      <c r="D181" t="s">
        <v>422</v>
      </c>
      <c r="E181" t="s">
        <v>761</v>
      </c>
      <c r="F181">
        <v>16</v>
      </c>
      <c r="H181" s="55">
        <f t="shared" si="8"/>
        <v>1855</v>
      </c>
      <c r="I181" s="55" t="str">
        <f t="shared" si="9"/>
        <v/>
      </c>
      <c r="J181" t="s">
        <v>1040</v>
      </c>
      <c r="K181" t="s">
        <v>1115</v>
      </c>
      <c r="L181" s="52" t="str">
        <f t="shared" si="11"/>
        <v>Servant</v>
      </c>
      <c r="M181" s="52">
        <f t="shared" si="10"/>
        <v>177</v>
      </c>
      <c r="N181" t="s">
        <v>1301</v>
      </c>
      <c r="O181" s="2">
        <v>44</v>
      </c>
      <c r="P181" s="52" t="s">
        <v>1651</v>
      </c>
    </row>
    <row r="182" spans="1:16" x14ac:dyDescent="0.2">
      <c r="A182" s="52">
        <v>181</v>
      </c>
      <c r="B182" t="s">
        <v>1042</v>
      </c>
      <c r="C182" t="s">
        <v>201</v>
      </c>
      <c r="D182" t="s">
        <v>422</v>
      </c>
      <c r="E182" t="s">
        <v>427</v>
      </c>
      <c r="G182">
        <v>59</v>
      </c>
      <c r="H182" s="55" t="str">
        <f t="shared" si="8"/>
        <v/>
      </c>
      <c r="I182" s="55">
        <f t="shared" si="9"/>
        <v>1812</v>
      </c>
      <c r="J182" t="s">
        <v>1043</v>
      </c>
      <c r="K182" t="s">
        <v>940</v>
      </c>
      <c r="L182" s="52" t="str">
        <f t="shared" si="11"/>
        <v>Servant</v>
      </c>
      <c r="M182" s="52">
        <f t="shared" si="10"/>
        <v>177</v>
      </c>
      <c r="N182" t="s">
        <v>1301</v>
      </c>
      <c r="O182" s="2">
        <v>44</v>
      </c>
      <c r="P182" s="52" t="s">
        <v>1651</v>
      </c>
    </row>
    <row r="183" spans="1:16" x14ac:dyDescent="0.2">
      <c r="A183" s="52">
        <v>182</v>
      </c>
      <c r="B183" t="s">
        <v>867</v>
      </c>
      <c r="C183" t="s">
        <v>391</v>
      </c>
      <c r="D183" t="s">
        <v>422</v>
      </c>
      <c r="E183" t="s">
        <v>761</v>
      </c>
      <c r="G183">
        <v>15</v>
      </c>
      <c r="H183" s="55" t="str">
        <f t="shared" si="8"/>
        <v/>
      </c>
      <c r="I183" s="55">
        <f t="shared" si="9"/>
        <v>1856</v>
      </c>
      <c r="J183" t="s">
        <v>1043</v>
      </c>
      <c r="K183" t="s">
        <v>1044</v>
      </c>
      <c r="L183" s="52" t="str">
        <f t="shared" si="11"/>
        <v>Servant</v>
      </c>
      <c r="M183" s="52">
        <f t="shared" si="10"/>
        <v>177</v>
      </c>
      <c r="N183" t="s">
        <v>1301</v>
      </c>
      <c r="O183" s="2">
        <v>44</v>
      </c>
      <c r="P183" s="52" t="s">
        <v>1651</v>
      </c>
    </row>
    <row r="184" spans="1:16" x14ac:dyDescent="0.2">
      <c r="A184" s="52">
        <v>183</v>
      </c>
      <c r="B184" t="s">
        <v>64</v>
      </c>
      <c r="C184" t="s">
        <v>71</v>
      </c>
      <c r="D184" t="s">
        <v>464</v>
      </c>
      <c r="E184" t="s">
        <v>5</v>
      </c>
      <c r="F184">
        <v>29</v>
      </c>
      <c r="H184" s="55">
        <f t="shared" si="8"/>
        <v>1842</v>
      </c>
      <c r="I184" s="55" t="str">
        <f t="shared" si="9"/>
        <v/>
      </c>
      <c r="J184" t="s">
        <v>1045</v>
      </c>
      <c r="K184" t="s">
        <v>551</v>
      </c>
      <c r="L184" s="52" t="str">
        <f t="shared" si="11"/>
        <v>Visitor</v>
      </c>
      <c r="M184" s="52">
        <f t="shared" si="10"/>
        <v>177</v>
      </c>
      <c r="N184" t="s">
        <v>1301</v>
      </c>
      <c r="O184" s="2">
        <v>44</v>
      </c>
      <c r="P184" s="52" t="s">
        <v>1651</v>
      </c>
    </row>
    <row r="185" spans="1:16" x14ac:dyDescent="0.2">
      <c r="A185" s="52">
        <v>184</v>
      </c>
      <c r="B185" t="s">
        <v>64</v>
      </c>
      <c r="C185" t="s">
        <v>345</v>
      </c>
      <c r="D185" t="s">
        <v>464</v>
      </c>
      <c r="E185" t="s">
        <v>5</v>
      </c>
      <c r="G185">
        <v>26</v>
      </c>
      <c r="H185" s="55" t="str">
        <f t="shared" si="8"/>
        <v/>
      </c>
      <c r="I185" s="55">
        <f t="shared" si="9"/>
        <v>1845</v>
      </c>
      <c r="J185" t="s">
        <v>1301</v>
      </c>
      <c r="K185" t="s">
        <v>725</v>
      </c>
      <c r="L185" s="52" t="str">
        <f t="shared" si="11"/>
        <v>Visitor</v>
      </c>
      <c r="M185" s="52">
        <f t="shared" si="10"/>
        <v>177</v>
      </c>
      <c r="N185" t="s">
        <v>1301</v>
      </c>
      <c r="O185" s="2">
        <v>44</v>
      </c>
      <c r="P185" s="52" t="s">
        <v>1651</v>
      </c>
    </row>
    <row r="186" spans="1:16" x14ac:dyDescent="0.2">
      <c r="A186" s="52">
        <v>185</v>
      </c>
      <c r="B186" t="s">
        <v>64</v>
      </c>
      <c r="C186" t="s">
        <v>1046</v>
      </c>
      <c r="D186" t="s">
        <v>464</v>
      </c>
      <c r="E186" t="s">
        <v>761</v>
      </c>
      <c r="G186">
        <v>3</v>
      </c>
      <c r="H186" s="55" t="str">
        <f t="shared" si="8"/>
        <v/>
      </c>
      <c r="I186" s="55">
        <f t="shared" si="9"/>
        <v>1868</v>
      </c>
      <c r="J186" t="s">
        <v>1301</v>
      </c>
      <c r="K186" t="s">
        <v>725</v>
      </c>
      <c r="L186" s="52" t="str">
        <f t="shared" si="11"/>
        <v>Visitor</v>
      </c>
      <c r="M186" s="52">
        <f t="shared" si="10"/>
        <v>177</v>
      </c>
      <c r="N186" t="s">
        <v>1301</v>
      </c>
      <c r="O186" s="2">
        <v>44</v>
      </c>
      <c r="P186" s="52" t="s">
        <v>1651</v>
      </c>
    </row>
    <row r="187" spans="1:16" x14ac:dyDescent="0.2">
      <c r="A187" s="52">
        <v>186</v>
      </c>
      <c r="B187" t="s">
        <v>64</v>
      </c>
      <c r="C187" t="s">
        <v>1047</v>
      </c>
      <c r="D187" t="s">
        <v>464</v>
      </c>
      <c r="E187" t="s">
        <v>761</v>
      </c>
      <c r="G187">
        <v>2</v>
      </c>
      <c r="H187" s="55" t="str">
        <f t="shared" si="8"/>
        <v/>
      </c>
      <c r="I187" s="55">
        <f t="shared" si="9"/>
        <v>1869</v>
      </c>
      <c r="J187" t="s">
        <v>1301</v>
      </c>
      <c r="K187" t="s">
        <v>725</v>
      </c>
      <c r="L187" s="52" t="str">
        <f t="shared" si="11"/>
        <v>Visitor</v>
      </c>
      <c r="M187" s="52">
        <f t="shared" si="10"/>
        <v>177</v>
      </c>
      <c r="N187" t="s">
        <v>1301</v>
      </c>
      <c r="O187" s="2">
        <v>44</v>
      </c>
      <c r="P187" s="52" t="s">
        <v>1651</v>
      </c>
    </row>
    <row r="188" spans="1:16" x14ac:dyDescent="0.2">
      <c r="A188" s="52">
        <v>187</v>
      </c>
      <c r="B188" t="s">
        <v>209</v>
      </c>
      <c r="C188" t="s">
        <v>101</v>
      </c>
      <c r="D188" t="s">
        <v>9</v>
      </c>
      <c r="E188" t="s">
        <v>5</v>
      </c>
      <c r="F188">
        <v>52</v>
      </c>
      <c r="H188" s="55">
        <f t="shared" si="8"/>
        <v>1819</v>
      </c>
      <c r="I188" s="55" t="str">
        <f t="shared" si="9"/>
        <v/>
      </c>
      <c r="J188" t="s">
        <v>185</v>
      </c>
      <c r="K188" t="s">
        <v>1048</v>
      </c>
      <c r="L188" s="52" t="str">
        <f t="shared" si="11"/>
        <v>Head</v>
      </c>
      <c r="M188" s="52">
        <f t="shared" si="10"/>
        <v>187</v>
      </c>
      <c r="N188" t="s">
        <v>1301</v>
      </c>
      <c r="O188" s="2">
        <v>45</v>
      </c>
      <c r="P188" s="52" t="s">
        <v>1651</v>
      </c>
    </row>
    <row r="189" spans="1:16" x14ac:dyDescent="0.2">
      <c r="A189" s="52">
        <v>188</v>
      </c>
      <c r="B189" t="s">
        <v>209</v>
      </c>
      <c r="C189" t="s">
        <v>201</v>
      </c>
      <c r="D189" t="s">
        <v>397</v>
      </c>
      <c r="E189" t="s">
        <v>5</v>
      </c>
      <c r="G189">
        <v>40</v>
      </c>
      <c r="H189" s="55" t="str">
        <f t="shared" si="8"/>
        <v/>
      </c>
      <c r="I189" s="55">
        <f t="shared" si="9"/>
        <v>1831</v>
      </c>
      <c r="J189" t="s">
        <v>1301</v>
      </c>
      <c r="K189" t="s">
        <v>1049</v>
      </c>
      <c r="L189" s="52" t="str">
        <f t="shared" si="11"/>
        <v>Wife</v>
      </c>
      <c r="M189" s="52">
        <f t="shared" si="10"/>
        <v>187</v>
      </c>
      <c r="N189" t="s">
        <v>1301</v>
      </c>
      <c r="O189" s="2">
        <v>45</v>
      </c>
      <c r="P189" s="52" t="s">
        <v>1651</v>
      </c>
    </row>
    <row r="190" spans="1:16" x14ac:dyDescent="0.2">
      <c r="A190" s="52">
        <v>189</v>
      </c>
      <c r="B190" t="s">
        <v>209</v>
      </c>
      <c r="C190" t="s">
        <v>447</v>
      </c>
      <c r="D190" t="s">
        <v>400</v>
      </c>
      <c r="E190" t="s">
        <v>761</v>
      </c>
      <c r="G190">
        <v>16</v>
      </c>
      <c r="H190" s="55" t="str">
        <f t="shared" si="8"/>
        <v/>
      </c>
      <c r="I190" s="55">
        <f t="shared" si="9"/>
        <v>1855</v>
      </c>
      <c r="J190" t="s">
        <v>1301</v>
      </c>
      <c r="K190" s="9" t="s">
        <v>1050</v>
      </c>
      <c r="L190" s="52" t="str">
        <f t="shared" si="11"/>
        <v>Daughter</v>
      </c>
      <c r="M190" s="52">
        <f t="shared" si="10"/>
        <v>187</v>
      </c>
      <c r="N190" t="s">
        <v>1301</v>
      </c>
      <c r="O190" s="2">
        <v>45</v>
      </c>
      <c r="P190" s="52" t="s">
        <v>1651</v>
      </c>
    </row>
    <row r="191" spans="1:16" x14ac:dyDescent="0.2">
      <c r="A191" s="52">
        <v>190</v>
      </c>
      <c r="B191" t="s">
        <v>209</v>
      </c>
      <c r="C191" t="s">
        <v>60</v>
      </c>
      <c r="D191" t="s">
        <v>409</v>
      </c>
      <c r="E191" t="s">
        <v>761</v>
      </c>
      <c r="F191">
        <v>14</v>
      </c>
      <c r="H191" s="55">
        <f t="shared" si="8"/>
        <v>1857</v>
      </c>
      <c r="I191" s="55" t="str">
        <f t="shared" si="9"/>
        <v/>
      </c>
      <c r="J191" t="s">
        <v>12</v>
      </c>
      <c r="K191" s="9" t="s">
        <v>1050</v>
      </c>
      <c r="L191" s="52" t="str">
        <f t="shared" si="11"/>
        <v>Son</v>
      </c>
      <c r="M191" s="52">
        <f t="shared" si="10"/>
        <v>187</v>
      </c>
      <c r="N191" t="s">
        <v>1301</v>
      </c>
      <c r="O191" s="2">
        <v>45</v>
      </c>
      <c r="P191" s="52" t="s">
        <v>1651</v>
      </c>
    </row>
    <row r="192" spans="1:16" x14ac:dyDescent="0.2">
      <c r="A192" s="52">
        <v>191</v>
      </c>
      <c r="B192" t="s">
        <v>209</v>
      </c>
      <c r="C192" t="s">
        <v>335</v>
      </c>
      <c r="D192" t="s">
        <v>400</v>
      </c>
      <c r="E192" t="s">
        <v>761</v>
      </c>
      <c r="G192">
        <v>12</v>
      </c>
      <c r="H192" s="55" t="str">
        <f t="shared" si="8"/>
        <v/>
      </c>
      <c r="I192" s="55">
        <f t="shared" si="9"/>
        <v>1859</v>
      </c>
      <c r="J192" t="s">
        <v>784</v>
      </c>
      <c r="K192" s="9" t="s">
        <v>1050</v>
      </c>
      <c r="L192" s="52" t="str">
        <f t="shared" si="11"/>
        <v>Daughter</v>
      </c>
      <c r="M192" s="52">
        <f t="shared" si="10"/>
        <v>187</v>
      </c>
      <c r="N192" t="s">
        <v>1301</v>
      </c>
      <c r="O192" s="2">
        <v>45</v>
      </c>
      <c r="P192" s="52" t="s">
        <v>1651</v>
      </c>
    </row>
    <row r="193" spans="1:16" x14ac:dyDescent="0.2">
      <c r="A193" s="52">
        <v>192</v>
      </c>
      <c r="B193" t="s">
        <v>209</v>
      </c>
      <c r="C193" t="s">
        <v>262</v>
      </c>
      <c r="D193" t="s">
        <v>409</v>
      </c>
      <c r="E193" t="s">
        <v>761</v>
      </c>
      <c r="F193">
        <v>10</v>
      </c>
      <c r="H193" s="55">
        <f t="shared" si="8"/>
        <v>1861</v>
      </c>
      <c r="I193" s="55" t="str">
        <f t="shared" si="9"/>
        <v/>
      </c>
      <c r="J193" t="s">
        <v>784</v>
      </c>
      <c r="K193" t="s">
        <v>1051</v>
      </c>
      <c r="L193" s="52" t="str">
        <f t="shared" si="11"/>
        <v>Son</v>
      </c>
      <c r="M193" s="52">
        <f t="shared" si="10"/>
        <v>187</v>
      </c>
      <c r="N193" t="s">
        <v>1301</v>
      </c>
      <c r="O193" s="2">
        <v>45</v>
      </c>
      <c r="P193" s="52" t="s">
        <v>1651</v>
      </c>
    </row>
    <row r="194" spans="1:16" x14ac:dyDescent="0.2">
      <c r="A194" s="52">
        <v>193</v>
      </c>
      <c r="B194" t="s">
        <v>209</v>
      </c>
      <c r="C194" t="s">
        <v>50</v>
      </c>
      <c r="D194" t="s">
        <v>409</v>
      </c>
      <c r="E194" t="s">
        <v>761</v>
      </c>
      <c r="F194">
        <v>8</v>
      </c>
      <c r="H194" s="55">
        <f t="shared" si="8"/>
        <v>1863</v>
      </c>
      <c r="I194" s="55" t="str">
        <f t="shared" si="9"/>
        <v/>
      </c>
      <c r="J194" t="s">
        <v>784</v>
      </c>
      <c r="K194" t="s">
        <v>1051</v>
      </c>
      <c r="L194" s="52" t="str">
        <f t="shared" si="11"/>
        <v>Son</v>
      </c>
      <c r="M194" s="52">
        <f t="shared" si="10"/>
        <v>187</v>
      </c>
      <c r="N194" t="s">
        <v>1301</v>
      </c>
      <c r="O194" s="2">
        <v>45</v>
      </c>
      <c r="P194" s="52" t="s">
        <v>1651</v>
      </c>
    </row>
    <row r="195" spans="1:16" x14ac:dyDescent="0.2">
      <c r="A195" s="52">
        <v>194</v>
      </c>
      <c r="B195" t="s">
        <v>209</v>
      </c>
      <c r="C195" t="s">
        <v>430</v>
      </c>
      <c r="D195" t="s">
        <v>400</v>
      </c>
      <c r="E195" t="s">
        <v>761</v>
      </c>
      <c r="G195">
        <f>3/12</f>
        <v>0.25</v>
      </c>
      <c r="H195" s="55" t="str">
        <f t="shared" ref="H195:H258" si="12">IF(ISBLANK(F195),"",INT(1871.25-F195))</f>
        <v/>
      </c>
      <c r="I195" s="55">
        <f t="shared" ref="I195:I258" si="13">IF(ISBLANK(G195),"",IF(ISBLANK(F195),INT(1871.25-G195),"Error"))</f>
        <v>1871</v>
      </c>
      <c r="J195" t="s">
        <v>1301</v>
      </c>
      <c r="K195" t="s">
        <v>1115</v>
      </c>
      <c r="L195" s="52" t="str">
        <f t="shared" si="11"/>
        <v>Daughter</v>
      </c>
      <c r="M195" s="52">
        <f t="shared" ref="M195:M258" si="14">IF(OR(L195="Vacant",L195="Head"),A195,M194)</f>
        <v>187</v>
      </c>
      <c r="N195" t="s">
        <v>1301</v>
      </c>
      <c r="O195" s="2">
        <v>45</v>
      </c>
      <c r="P195" s="52" t="s">
        <v>1651</v>
      </c>
    </row>
    <row r="196" spans="1:16" x14ac:dyDescent="0.2">
      <c r="A196" s="52">
        <v>195</v>
      </c>
      <c r="B196" t="s">
        <v>210</v>
      </c>
      <c r="C196" t="s">
        <v>50</v>
      </c>
      <c r="D196" t="s">
        <v>9</v>
      </c>
      <c r="E196" t="s">
        <v>5</v>
      </c>
      <c r="F196">
        <v>39</v>
      </c>
      <c r="H196" s="55">
        <f t="shared" si="12"/>
        <v>1832</v>
      </c>
      <c r="I196" s="55" t="str">
        <f t="shared" si="13"/>
        <v/>
      </c>
      <c r="J196" t="s">
        <v>12</v>
      </c>
      <c r="K196" t="s">
        <v>569</v>
      </c>
      <c r="L196" s="52" t="str">
        <f t="shared" ref="L196:L259" si="15">IF(ISBLANK(D196),"",D196)</f>
        <v>Head</v>
      </c>
      <c r="M196" s="52">
        <f t="shared" si="14"/>
        <v>195</v>
      </c>
      <c r="N196" t="s">
        <v>1301</v>
      </c>
      <c r="O196" s="2">
        <v>46</v>
      </c>
      <c r="P196" s="52" t="s">
        <v>1651</v>
      </c>
    </row>
    <row r="197" spans="1:16" x14ac:dyDescent="0.2">
      <c r="A197" s="52">
        <v>196</v>
      </c>
      <c r="B197" t="s">
        <v>210</v>
      </c>
      <c r="C197" t="s">
        <v>1052</v>
      </c>
      <c r="D197" t="s">
        <v>397</v>
      </c>
      <c r="E197" t="s">
        <v>5</v>
      </c>
      <c r="G197">
        <v>33</v>
      </c>
      <c r="H197" s="55" t="str">
        <f t="shared" si="12"/>
        <v/>
      </c>
      <c r="I197" s="55">
        <f t="shared" si="13"/>
        <v>1838</v>
      </c>
      <c r="J197" t="s">
        <v>1301</v>
      </c>
      <c r="K197" t="s">
        <v>1115</v>
      </c>
      <c r="L197" s="52" t="str">
        <f t="shared" si="15"/>
        <v>Wife</v>
      </c>
      <c r="M197" s="52">
        <f t="shared" si="14"/>
        <v>195</v>
      </c>
      <c r="N197" t="s">
        <v>1301</v>
      </c>
      <c r="O197" s="2">
        <v>46</v>
      </c>
      <c r="P197" s="52" t="s">
        <v>1651</v>
      </c>
    </row>
    <row r="198" spans="1:16" x14ac:dyDescent="0.2">
      <c r="A198" s="52">
        <v>197</v>
      </c>
      <c r="B198" t="s">
        <v>210</v>
      </c>
      <c r="C198" t="s">
        <v>399</v>
      </c>
      <c r="D198" t="s">
        <v>400</v>
      </c>
      <c r="E198" t="s">
        <v>761</v>
      </c>
      <c r="G198">
        <v>9</v>
      </c>
      <c r="H198" s="55" t="str">
        <f t="shared" si="12"/>
        <v/>
      </c>
      <c r="I198" s="55">
        <f t="shared" si="13"/>
        <v>1862</v>
      </c>
      <c r="J198" t="s">
        <v>784</v>
      </c>
      <c r="K198" t="s">
        <v>569</v>
      </c>
      <c r="L198" s="52" t="str">
        <f t="shared" si="15"/>
        <v>Daughter</v>
      </c>
      <c r="M198" s="52">
        <f t="shared" si="14"/>
        <v>195</v>
      </c>
      <c r="N198" t="s">
        <v>1301</v>
      </c>
      <c r="O198" s="2">
        <v>46</v>
      </c>
      <c r="P198" s="52" t="s">
        <v>1651</v>
      </c>
    </row>
    <row r="199" spans="1:16" x14ac:dyDescent="0.2">
      <c r="A199" s="52">
        <v>198</v>
      </c>
      <c r="B199" t="s">
        <v>210</v>
      </c>
      <c r="C199" t="s">
        <v>289</v>
      </c>
      <c r="D199" t="s">
        <v>409</v>
      </c>
      <c r="E199" t="s">
        <v>761</v>
      </c>
      <c r="F199">
        <v>8</v>
      </c>
      <c r="H199" s="55">
        <f t="shared" si="12"/>
        <v>1863</v>
      </c>
      <c r="I199" s="55" t="str">
        <f t="shared" si="13"/>
        <v/>
      </c>
      <c r="J199" t="s">
        <v>784</v>
      </c>
      <c r="K199" t="s">
        <v>569</v>
      </c>
      <c r="L199" s="52" t="str">
        <f t="shared" si="15"/>
        <v>Son</v>
      </c>
      <c r="M199" s="52">
        <f t="shared" si="14"/>
        <v>195</v>
      </c>
      <c r="N199" t="s">
        <v>1301</v>
      </c>
      <c r="O199" s="2">
        <v>46</v>
      </c>
      <c r="P199" s="52" t="s">
        <v>1651</v>
      </c>
    </row>
    <row r="200" spans="1:16" x14ac:dyDescent="0.2">
      <c r="A200" s="52">
        <v>199</v>
      </c>
      <c r="B200" t="s">
        <v>210</v>
      </c>
      <c r="C200" t="s">
        <v>46</v>
      </c>
      <c r="D200" t="s">
        <v>400</v>
      </c>
      <c r="E200" t="s">
        <v>761</v>
      </c>
      <c r="G200">
        <v>6</v>
      </c>
      <c r="H200" s="55" t="str">
        <f t="shared" si="12"/>
        <v/>
      </c>
      <c r="I200" s="55">
        <f t="shared" si="13"/>
        <v>1865</v>
      </c>
      <c r="J200" t="s">
        <v>1301</v>
      </c>
      <c r="K200" t="s">
        <v>569</v>
      </c>
      <c r="L200" s="52" t="str">
        <f t="shared" si="15"/>
        <v>Daughter</v>
      </c>
      <c r="M200" s="52">
        <f t="shared" si="14"/>
        <v>195</v>
      </c>
      <c r="N200" t="s">
        <v>1301</v>
      </c>
      <c r="O200" s="2">
        <v>46</v>
      </c>
      <c r="P200" s="52" t="s">
        <v>1651</v>
      </c>
    </row>
    <row r="201" spans="1:16" x14ac:dyDescent="0.2">
      <c r="A201" s="52">
        <v>200</v>
      </c>
      <c r="B201" t="s">
        <v>210</v>
      </c>
      <c r="C201" t="s">
        <v>1053</v>
      </c>
      <c r="D201" t="s">
        <v>409</v>
      </c>
      <c r="E201" t="s">
        <v>761</v>
      </c>
      <c r="F201">
        <f>10/12</f>
        <v>0.83333333333333337</v>
      </c>
      <c r="H201" s="55">
        <f t="shared" si="12"/>
        <v>1870</v>
      </c>
      <c r="I201" s="55" t="str">
        <f t="shared" si="13"/>
        <v/>
      </c>
      <c r="J201" t="s">
        <v>1301</v>
      </c>
      <c r="K201" t="s">
        <v>1115</v>
      </c>
      <c r="L201" s="52" t="str">
        <f t="shared" si="15"/>
        <v>Son</v>
      </c>
      <c r="M201" s="52">
        <f t="shared" si="14"/>
        <v>195</v>
      </c>
      <c r="N201" t="s">
        <v>1301</v>
      </c>
      <c r="O201" s="2">
        <v>46</v>
      </c>
      <c r="P201" s="52" t="s">
        <v>1651</v>
      </c>
    </row>
    <row r="202" spans="1:16" x14ac:dyDescent="0.2">
      <c r="A202" s="52">
        <v>201</v>
      </c>
      <c r="B202" t="s">
        <v>1054</v>
      </c>
      <c r="C202" t="s">
        <v>123</v>
      </c>
      <c r="D202" t="s">
        <v>936</v>
      </c>
      <c r="E202" t="s">
        <v>427</v>
      </c>
      <c r="G202">
        <v>75</v>
      </c>
      <c r="H202" s="55" t="str">
        <f t="shared" si="12"/>
        <v/>
      </c>
      <c r="I202" s="55">
        <f t="shared" si="13"/>
        <v>1796</v>
      </c>
      <c r="J202" t="s">
        <v>1055</v>
      </c>
      <c r="K202" t="s">
        <v>603</v>
      </c>
      <c r="L202" s="52" t="str">
        <f t="shared" si="15"/>
        <v>Aunt</v>
      </c>
      <c r="M202" s="52">
        <f t="shared" si="14"/>
        <v>195</v>
      </c>
      <c r="N202" t="s">
        <v>1301</v>
      </c>
      <c r="O202" s="2">
        <v>46</v>
      </c>
      <c r="P202" s="52" t="s">
        <v>1651</v>
      </c>
    </row>
    <row r="203" spans="1:16" x14ac:dyDescent="0.2">
      <c r="A203" s="52">
        <v>202</v>
      </c>
      <c r="B203" t="s">
        <v>211</v>
      </c>
      <c r="C203" t="s">
        <v>60</v>
      </c>
      <c r="D203" t="s">
        <v>9</v>
      </c>
      <c r="E203" t="s">
        <v>5</v>
      </c>
      <c r="F203">
        <v>43</v>
      </c>
      <c r="H203" s="55">
        <f t="shared" si="12"/>
        <v>1828</v>
      </c>
      <c r="I203" s="55" t="str">
        <f t="shared" si="13"/>
        <v/>
      </c>
      <c r="J203" t="s">
        <v>12</v>
      </c>
      <c r="K203" t="s">
        <v>1056</v>
      </c>
      <c r="L203" s="52" t="str">
        <f t="shared" si="15"/>
        <v>Head</v>
      </c>
      <c r="M203" s="52">
        <f t="shared" si="14"/>
        <v>202</v>
      </c>
      <c r="N203" t="s">
        <v>1301</v>
      </c>
      <c r="O203" s="2">
        <v>47</v>
      </c>
      <c r="P203" s="52" t="s">
        <v>1651</v>
      </c>
    </row>
    <row r="204" spans="1:16" x14ac:dyDescent="0.2">
      <c r="A204" s="52">
        <v>203</v>
      </c>
      <c r="B204" t="s">
        <v>211</v>
      </c>
      <c r="C204" t="s">
        <v>345</v>
      </c>
      <c r="D204" t="s">
        <v>397</v>
      </c>
      <c r="E204" t="s">
        <v>5</v>
      </c>
      <c r="G204">
        <v>50</v>
      </c>
      <c r="H204" s="55" t="str">
        <f t="shared" si="12"/>
        <v/>
      </c>
      <c r="I204" s="55">
        <f t="shared" si="13"/>
        <v>1821</v>
      </c>
      <c r="J204" t="s">
        <v>1301</v>
      </c>
      <c r="K204" t="s">
        <v>1057</v>
      </c>
      <c r="L204" s="52" t="str">
        <f t="shared" si="15"/>
        <v>Wife</v>
      </c>
      <c r="M204" s="52">
        <f t="shared" si="14"/>
        <v>202</v>
      </c>
      <c r="N204" t="s">
        <v>1301</v>
      </c>
      <c r="O204" s="2">
        <v>47</v>
      </c>
      <c r="P204" s="52" t="s">
        <v>1651</v>
      </c>
    </row>
    <row r="205" spans="1:16" x14ac:dyDescent="0.2">
      <c r="A205" s="52">
        <v>204</v>
      </c>
      <c r="B205" t="s">
        <v>212</v>
      </c>
      <c r="C205" t="s">
        <v>44</v>
      </c>
      <c r="D205" t="s">
        <v>9</v>
      </c>
      <c r="E205" t="s">
        <v>5</v>
      </c>
      <c r="F205">
        <v>36</v>
      </c>
      <c r="H205" s="55">
        <f t="shared" si="12"/>
        <v>1835</v>
      </c>
      <c r="I205" s="55" t="str">
        <f t="shared" si="13"/>
        <v/>
      </c>
      <c r="J205" t="s">
        <v>12</v>
      </c>
      <c r="K205" t="s">
        <v>842</v>
      </c>
      <c r="L205" s="52" t="str">
        <f t="shared" si="15"/>
        <v>Head</v>
      </c>
      <c r="M205" s="52">
        <f t="shared" si="14"/>
        <v>204</v>
      </c>
      <c r="N205" t="s">
        <v>1301</v>
      </c>
      <c r="O205" s="2">
        <v>48</v>
      </c>
      <c r="P205" s="52" t="s">
        <v>1651</v>
      </c>
    </row>
    <row r="206" spans="1:16" x14ac:dyDescent="0.2">
      <c r="A206" s="52">
        <v>205</v>
      </c>
      <c r="B206" t="s">
        <v>212</v>
      </c>
      <c r="C206" t="s">
        <v>123</v>
      </c>
      <c r="D206" t="s">
        <v>397</v>
      </c>
      <c r="E206" t="s">
        <v>5</v>
      </c>
      <c r="G206">
        <v>30</v>
      </c>
      <c r="H206" s="55" t="str">
        <f t="shared" si="12"/>
        <v/>
      </c>
      <c r="I206" s="55">
        <f t="shared" si="13"/>
        <v>1841</v>
      </c>
      <c r="J206" t="s">
        <v>1301</v>
      </c>
      <c r="K206" t="s">
        <v>1058</v>
      </c>
      <c r="L206" s="52" t="str">
        <f t="shared" si="15"/>
        <v>Wife</v>
      </c>
      <c r="M206" s="52">
        <f t="shared" si="14"/>
        <v>204</v>
      </c>
      <c r="N206" t="s">
        <v>1301</v>
      </c>
      <c r="O206" s="2">
        <v>48</v>
      </c>
      <c r="P206" s="52" t="s">
        <v>1651</v>
      </c>
    </row>
    <row r="207" spans="1:16" x14ac:dyDescent="0.2">
      <c r="A207" s="52">
        <v>206</v>
      </c>
      <c r="B207" t="s">
        <v>212</v>
      </c>
      <c r="C207" t="s">
        <v>635</v>
      </c>
      <c r="D207" t="s">
        <v>400</v>
      </c>
      <c r="E207" t="s">
        <v>761</v>
      </c>
      <c r="G207">
        <v>11</v>
      </c>
      <c r="H207" s="55" t="str">
        <f t="shared" si="12"/>
        <v/>
      </c>
      <c r="I207" s="55">
        <f t="shared" si="13"/>
        <v>1860</v>
      </c>
      <c r="J207" t="s">
        <v>784</v>
      </c>
      <c r="K207" t="s">
        <v>1115</v>
      </c>
      <c r="L207" s="52" t="str">
        <f t="shared" si="15"/>
        <v>Daughter</v>
      </c>
      <c r="M207" s="52">
        <f t="shared" si="14"/>
        <v>204</v>
      </c>
      <c r="N207" t="s">
        <v>1301</v>
      </c>
      <c r="O207" s="2">
        <v>48</v>
      </c>
      <c r="P207" s="52" t="s">
        <v>1651</v>
      </c>
    </row>
    <row r="208" spans="1:16" x14ac:dyDescent="0.2">
      <c r="A208" s="52">
        <v>207</v>
      </c>
      <c r="B208" t="s">
        <v>103</v>
      </c>
      <c r="C208" t="s">
        <v>60</v>
      </c>
      <c r="D208" t="s">
        <v>525</v>
      </c>
      <c r="E208" t="s">
        <v>761</v>
      </c>
      <c r="F208">
        <v>19</v>
      </c>
      <c r="H208" s="55">
        <f t="shared" si="12"/>
        <v>1852</v>
      </c>
      <c r="I208" s="55" t="str">
        <f t="shared" si="13"/>
        <v/>
      </c>
      <c r="J208" t="s">
        <v>247</v>
      </c>
      <c r="K208" t="s">
        <v>789</v>
      </c>
      <c r="L208" s="52" t="str">
        <f t="shared" si="15"/>
        <v>Boarder</v>
      </c>
      <c r="M208" s="52">
        <f t="shared" si="14"/>
        <v>204</v>
      </c>
      <c r="N208" t="s">
        <v>1301</v>
      </c>
      <c r="O208" s="2">
        <v>48</v>
      </c>
      <c r="P208" s="52" t="s">
        <v>1651</v>
      </c>
    </row>
    <row r="209" spans="1:16" x14ac:dyDescent="0.2">
      <c r="A209" s="52">
        <v>208</v>
      </c>
      <c r="B209" t="s">
        <v>191</v>
      </c>
      <c r="C209" t="s">
        <v>65</v>
      </c>
      <c r="D209" t="s">
        <v>525</v>
      </c>
      <c r="E209" t="s">
        <v>761</v>
      </c>
      <c r="F209">
        <v>20</v>
      </c>
      <c r="H209" s="55">
        <f t="shared" si="12"/>
        <v>1851</v>
      </c>
      <c r="I209" s="55" t="str">
        <f t="shared" si="13"/>
        <v/>
      </c>
      <c r="J209" t="s">
        <v>247</v>
      </c>
      <c r="K209" t="s">
        <v>532</v>
      </c>
      <c r="L209" s="52" t="str">
        <f t="shared" si="15"/>
        <v>Boarder</v>
      </c>
      <c r="M209" s="52">
        <f t="shared" si="14"/>
        <v>204</v>
      </c>
      <c r="N209" t="s">
        <v>1301</v>
      </c>
      <c r="O209" s="2">
        <v>48</v>
      </c>
      <c r="P209" s="52" t="s">
        <v>1651</v>
      </c>
    </row>
    <row r="210" spans="1:16" x14ac:dyDescent="0.2">
      <c r="A210" s="52">
        <v>209</v>
      </c>
      <c r="B210" t="s">
        <v>76</v>
      </c>
      <c r="C210" t="s">
        <v>50</v>
      </c>
      <c r="D210" t="s">
        <v>9</v>
      </c>
      <c r="E210" t="s">
        <v>5</v>
      </c>
      <c r="F210">
        <v>50</v>
      </c>
      <c r="H210" s="55">
        <f t="shared" si="12"/>
        <v>1821</v>
      </c>
      <c r="I210" s="55" t="str">
        <f t="shared" si="13"/>
        <v/>
      </c>
      <c r="J210" t="s">
        <v>185</v>
      </c>
      <c r="K210" t="s">
        <v>1059</v>
      </c>
      <c r="L210" s="52" t="str">
        <f t="shared" si="15"/>
        <v>Head</v>
      </c>
      <c r="M210" s="52">
        <f t="shared" si="14"/>
        <v>209</v>
      </c>
      <c r="N210" t="s">
        <v>1301</v>
      </c>
      <c r="O210" s="2">
        <v>49</v>
      </c>
      <c r="P210" s="52" t="s">
        <v>1651</v>
      </c>
    </row>
    <row r="211" spans="1:16" x14ac:dyDescent="0.2">
      <c r="A211" s="52">
        <v>210</v>
      </c>
      <c r="B211" t="s">
        <v>76</v>
      </c>
      <c r="C211" t="s">
        <v>46</v>
      </c>
      <c r="D211" t="s">
        <v>397</v>
      </c>
      <c r="E211" t="s">
        <v>5</v>
      </c>
      <c r="G211">
        <v>49</v>
      </c>
      <c r="H211" s="55" t="str">
        <f t="shared" si="12"/>
        <v/>
      </c>
      <c r="I211" s="55">
        <f t="shared" si="13"/>
        <v>1822</v>
      </c>
      <c r="J211" t="s">
        <v>1301</v>
      </c>
      <c r="K211" t="s">
        <v>626</v>
      </c>
      <c r="L211" s="52" t="str">
        <f t="shared" si="15"/>
        <v>Wife</v>
      </c>
      <c r="M211" s="52">
        <f t="shared" si="14"/>
        <v>209</v>
      </c>
      <c r="N211" t="s">
        <v>1301</v>
      </c>
      <c r="O211" s="2">
        <v>49</v>
      </c>
      <c r="P211" s="52" t="s">
        <v>1651</v>
      </c>
    </row>
    <row r="212" spans="1:16" x14ac:dyDescent="0.2">
      <c r="A212" s="52">
        <v>211</v>
      </c>
      <c r="B212" t="s">
        <v>76</v>
      </c>
      <c r="C212" t="s">
        <v>44</v>
      </c>
      <c r="D212" t="s">
        <v>409</v>
      </c>
      <c r="E212" t="s">
        <v>761</v>
      </c>
      <c r="F212">
        <v>23</v>
      </c>
      <c r="H212" s="55">
        <f t="shared" si="12"/>
        <v>1848</v>
      </c>
      <c r="I212" s="55" t="str">
        <f t="shared" si="13"/>
        <v/>
      </c>
      <c r="J212" t="s">
        <v>12</v>
      </c>
      <c r="K212" t="s">
        <v>1059</v>
      </c>
      <c r="L212" s="52" t="str">
        <f t="shared" si="15"/>
        <v>Son</v>
      </c>
      <c r="M212" s="52">
        <f t="shared" si="14"/>
        <v>209</v>
      </c>
      <c r="N212" t="s">
        <v>1301</v>
      </c>
      <c r="O212" s="2">
        <v>49</v>
      </c>
      <c r="P212" s="52" t="s">
        <v>1651</v>
      </c>
    </row>
    <row r="213" spans="1:16" x14ac:dyDescent="0.2">
      <c r="A213" s="52">
        <v>212</v>
      </c>
      <c r="B213" t="s">
        <v>76</v>
      </c>
      <c r="C213" t="s">
        <v>50</v>
      </c>
      <c r="D213" t="s">
        <v>1060</v>
      </c>
      <c r="E213" t="s">
        <v>761</v>
      </c>
      <c r="F213">
        <v>18</v>
      </c>
      <c r="H213" s="55">
        <f t="shared" si="12"/>
        <v>1853</v>
      </c>
      <c r="I213" s="55" t="str">
        <f t="shared" si="13"/>
        <v/>
      </c>
      <c r="J213" t="s">
        <v>12</v>
      </c>
      <c r="K213" t="s">
        <v>1059</v>
      </c>
      <c r="L213" s="52" t="str">
        <f t="shared" si="15"/>
        <v>Cousin</v>
      </c>
      <c r="M213" s="52">
        <f t="shared" si="14"/>
        <v>209</v>
      </c>
      <c r="N213" t="s">
        <v>1301</v>
      </c>
      <c r="O213" s="2">
        <v>49</v>
      </c>
      <c r="P213" s="52" t="s">
        <v>1651</v>
      </c>
    </row>
    <row r="214" spans="1:16" x14ac:dyDescent="0.2">
      <c r="A214" s="52">
        <v>213</v>
      </c>
      <c r="B214" t="s">
        <v>1061</v>
      </c>
      <c r="C214" t="s">
        <v>324</v>
      </c>
      <c r="D214" t="s">
        <v>464</v>
      </c>
      <c r="E214" t="s">
        <v>761</v>
      </c>
      <c r="F214">
        <v>7</v>
      </c>
      <c r="H214" s="55">
        <f t="shared" si="12"/>
        <v>1864</v>
      </c>
      <c r="I214" s="55" t="str">
        <f t="shared" si="13"/>
        <v/>
      </c>
      <c r="J214" t="s">
        <v>1301</v>
      </c>
      <c r="K214" t="s">
        <v>480</v>
      </c>
      <c r="L214" s="52" t="str">
        <f t="shared" si="15"/>
        <v>Visitor</v>
      </c>
      <c r="M214" s="52">
        <f t="shared" si="14"/>
        <v>209</v>
      </c>
      <c r="N214" t="s">
        <v>1301</v>
      </c>
      <c r="O214" s="2">
        <v>49</v>
      </c>
      <c r="P214" s="52" t="s">
        <v>1651</v>
      </c>
    </row>
    <row r="215" spans="1:16" x14ac:dyDescent="0.2">
      <c r="A215" s="52">
        <v>214</v>
      </c>
      <c r="B215" t="s">
        <v>1064</v>
      </c>
      <c r="C215" t="s">
        <v>1062</v>
      </c>
      <c r="D215" t="s">
        <v>9</v>
      </c>
      <c r="E215" t="s">
        <v>5</v>
      </c>
      <c r="F215">
        <v>29</v>
      </c>
      <c r="H215" s="55">
        <f t="shared" si="12"/>
        <v>1842</v>
      </c>
      <c r="I215" s="55" t="str">
        <f t="shared" si="13"/>
        <v/>
      </c>
      <c r="J215" s="4" t="s">
        <v>18</v>
      </c>
      <c r="K215" t="s">
        <v>751</v>
      </c>
      <c r="L215" s="52" t="str">
        <f t="shared" si="15"/>
        <v>Head</v>
      </c>
      <c r="M215" s="52">
        <f t="shared" si="14"/>
        <v>214</v>
      </c>
      <c r="N215" t="s">
        <v>1301</v>
      </c>
      <c r="O215" s="2">
        <v>50</v>
      </c>
      <c r="P215" s="52" t="s">
        <v>1891</v>
      </c>
    </row>
    <row r="216" spans="1:16" x14ac:dyDescent="0.2">
      <c r="A216" s="52">
        <v>215</v>
      </c>
      <c r="B216" t="s">
        <v>1064</v>
      </c>
      <c r="C216" t="s">
        <v>615</v>
      </c>
      <c r="D216" t="s">
        <v>397</v>
      </c>
      <c r="E216" t="s">
        <v>5</v>
      </c>
      <c r="G216">
        <v>29</v>
      </c>
      <c r="H216" s="55" t="str">
        <f t="shared" si="12"/>
        <v/>
      </c>
      <c r="I216" s="55">
        <f t="shared" si="13"/>
        <v>1842</v>
      </c>
      <c r="J216" t="s">
        <v>768</v>
      </c>
      <c r="K216" t="s">
        <v>1063</v>
      </c>
      <c r="L216" s="52" t="str">
        <f t="shared" si="15"/>
        <v>Wife</v>
      </c>
      <c r="M216" s="52">
        <f t="shared" si="14"/>
        <v>214</v>
      </c>
      <c r="N216" t="s">
        <v>1301</v>
      </c>
      <c r="O216" s="2">
        <v>50</v>
      </c>
      <c r="P216" s="52" t="s">
        <v>1651</v>
      </c>
    </row>
    <row r="217" spans="1:16" x14ac:dyDescent="0.2">
      <c r="A217" s="52">
        <v>216</v>
      </c>
      <c r="B217" t="s">
        <v>1064</v>
      </c>
      <c r="C217" t="s">
        <v>1065</v>
      </c>
      <c r="D217" t="s">
        <v>409</v>
      </c>
      <c r="E217" t="s">
        <v>761</v>
      </c>
      <c r="F217">
        <v>1</v>
      </c>
      <c r="H217" s="55">
        <f t="shared" si="12"/>
        <v>1870</v>
      </c>
      <c r="I217" s="55" t="str">
        <f t="shared" si="13"/>
        <v/>
      </c>
      <c r="J217" t="s">
        <v>821</v>
      </c>
      <c r="K217" t="s">
        <v>1115</v>
      </c>
      <c r="L217" s="52" t="str">
        <f t="shared" si="15"/>
        <v>Son</v>
      </c>
      <c r="M217" s="52">
        <f t="shared" si="14"/>
        <v>214</v>
      </c>
      <c r="N217" t="s">
        <v>1301</v>
      </c>
      <c r="O217" s="2">
        <v>50</v>
      </c>
      <c r="P217" s="52" t="s">
        <v>1651</v>
      </c>
    </row>
    <row r="218" spans="1:16" x14ac:dyDescent="0.2">
      <c r="A218" s="52">
        <v>217</v>
      </c>
      <c r="B218" t="s">
        <v>1066</v>
      </c>
      <c r="C218" t="s">
        <v>1067</v>
      </c>
      <c r="D218" t="s">
        <v>525</v>
      </c>
      <c r="E218" t="s">
        <v>761</v>
      </c>
      <c r="F218">
        <v>18</v>
      </c>
      <c r="H218" s="55">
        <f t="shared" si="12"/>
        <v>1853</v>
      </c>
      <c r="I218" s="55" t="str">
        <f t="shared" si="13"/>
        <v/>
      </c>
      <c r="J218" t="s">
        <v>1301</v>
      </c>
      <c r="K218" t="s">
        <v>1068</v>
      </c>
      <c r="L218" s="52" t="str">
        <f t="shared" si="15"/>
        <v>Boarder</v>
      </c>
      <c r="M218" s="52">
        <f t="shared" si="14"/>
        <v>214</v>
      </c>
      <c r="N218" t="s">
        <v>1301</v>
      </c>
      <c r="O218" s="2">
        <v>50</v>
      </c>
      <c r="P218" s="52" t="s">
        <v>1651</v>
      </c>
    </row>
    <row r="219" spans="1:16" x14ac:dyDescent="0.2">
      <c r="A219" s="52">
        <v>218</v>
      </c>
      <c r="B219" t="s">
        <v>1069</v>
      </c>
      <c r="C219" t="s">
        <v>111</v>
      </c>
      <c r="D219" t="s">
        <v>422</v>
      </c>
      <c r="E219" t="s">
        <v>761</v>
      </c>
      <c r="G219">
        <v>21</v>
      </c>
      <c r="H219" s="55" t="str">
        <f t="shared" si="12"/>
        <v/>
      </c>
      <c r="I219" s="55">
        <f t="shared" si="13"/>
        <v>1850</v>
      </c>
      <c r="J219" t="s">
        <v>699</v>
      </c>
      <c r="K219" t="s">
        <v>1711</v>
      </c>
      <c r="L219" s="52" t="str">
        <f t="shared" si="15"/>
        <v>Servant</v>
      </c>
      <c r="M219" s="52">
        <f t="shared" si="14"/>
        <v>214</v>
      </c>
      <c r="N219" t="s">
        <v>1301</v>
      </c>
      <c r="O219" s="2">
        <v>50</v>
      </c>
      <c r="P219" s="52" t="s">
        <v>1651</v>
      </c>
    </row>
    <row r="220" spans="1:16" x14ac:dyDescent="0.2">
      <c r="A220" s="52">
        <v>219</v>
      </c>
      <c r="B220" t="s">
        <v>1070</v>
      </c>
      <c r="C220" t="s">
        <v>615</v>
      </c>
      <c r="D220" t="s">
        <v>422</v>
      </c>
      <c r="E220" t="s">
        <v>761</v>
      </c>
      <c r="G220">
        <v>17</v>
      </c>
      <c r="H220" s="55" t="str">
        <f t="shared" si="12"/>
        <v/>
      </c>
      <c r="I220" s="55">
        <f t="shared" si="13"/>
        <v>1854</v>
      </c>
      <c r="J220" t="s">
        <v>984</v>
      </c>
      <c r="K220" t="s">
        <v>733</v>
      </c>
      <c r="L220" s="52" t="str">
        <f t="shared" si="15"/>
        <v>Servant</v>
      </c>
      <c r="M220" s="52">
        <f t="shared" si="14"/>
        <v>214</v>
      </c>
      <c r="N220" t="s">
        <v>1301</v>
      </c>
      <c r="O220" s="2">
        <v>50</v>
      </c>
      <c r="P220" s="52" t="s">
        <v>1651</v>
      </c>
    </row>
    <row r="221" spans="1:16" x14ac:dyDescent="0.2">
      <c r="A221" s="52">
        <v>220</v>
      </c>
      <c r="B221" s="9" t="s">
        <v>2864</v>
      </c>
      <c r="C221" t="s">
        <v>430</v>
      </c>
      <c r="D221" t="s">
        <v>422</v>
      </c>
      <c r="E221" t="s">
        <v>761</v>
      </c>
      <c r="G221">
        <v>18</v>
      </c>
      <c r="H221" s="55" t="str">
        <f t="shared" si="12"/>
        <v/>
      </c>
      <c r="I221" s="55">
        <f t="shared" si="13"/>
        <v>1853</v>
      </c>
      <c r="J221" t="s">
        <v>231</v>
      </c>
      <c r="K221" t="s">
        <v>1037</v>
      </c>
      <c r="L221" s="52" t="str">
        <f t="shared" si="15"/>
        <v>Servant</v>
      </c>
      <c r="M221" s="52">
        <f t="shared" si="14"/>
        <v>214</v>
      </c>
      <c r="N221" t="s">
        <v>1301</v>
      </c>
      <c r="O221" s="2">
        <v>50</v>
      </c>
      <c r="P221" s="52" t="s">
        <v>1651</v>
      </c>
    </row>
    <row r="222" spans="1:16" x14ac:dyDescent="0.2">
      <c r="A222" s="52">
        <v>221</v>
      </c>
      <c r="B222" t="s">
        <v>1071</v>
      </c>
      <c r="C222" t="s">
        <v>101</v>
      </c>
      <c r="D222" t="s">
        <v>422</v>
      </c>
      <c r="E222" t="s">
        <v>761</v>
      </c>
      <c r="F222">
        <v>26</v>
      </c>
      <c r="H222" s="55">
        <f t="shared" si="12"/>
        <v>1845</v>
      </c>
      <c r="I222" s="55" t="str">
        <f t="shared" si="13"/>
        <v/>
      </c>
      <c r="J222" t="s">
        <v>184</v>
      </c>
      <c r="K222" t="s">
        <v>717</v>
      </c>
      <c r="L222" s="52" t="str">
        <f t="shared" si="15"/>
        <v>Servant</v>
      </c>
      <c r="M222" s="52">
        <f t="shared" si="14"/>
        <v>214</v>
      </c>
      <c r="N222" t="s">
        <v>1301</v>
      </c>
      <c r="O222" s="2">
        <v>50</v>
      </c>
      <c r="P222" s="52" t="s">
        <v>1651</v>
      </c>
    </row>
    <row r="223" spans="1:16" x14ac:dyDescent="0.2">
      <c r="A223" s="52">
        <v>222</v>
      </c>
      <c r="B223" t="s">
        <v>82</v>
      </c>
      <c r="C223" t="s">
        <v>44</v>
      </c>
      <c r="D223" t="s">
        <v>9</v>
      </c>
      <c r="E223" t="s">
        <v>5</v>
      </c>
      <c r="F223">
        <v>64</v>
      </c>
      <c r="H223" s="55">
        <f t="shared" si="12"/>
        <v>1807</v>
      </c>
      <c r="I223" s="55" t="str">
        <f t="shared" si="13"/>
        <v/>
      </c>
      <c r="J223" s="4" t="s">
        <v>18</v>
      </c>
      <c r="K223" t="s">
        <v>833</v>
      </c>
      <c r="L223" s="52" t="str">
        <f t="shared" si="15"/>
        <v>Head</v>
      </c>
      <c r="M223" s="52">
        <f t="shared" si="14"/>
        <v>222</v>
      </c>
      <c r="N223" t="s">
        <v>1301</v>
      </c>
      <c r="O223" s="2">
        <v>51</v>
      </c>
      <c r="P223" s="52" t="s">
        <v>1892</v>
      </c>
    </row>
    <row r="224" spans="1:16" x14ac:dyDescent="0.2">
      <c r="A224" s="52">
        <v>223</v>
      </c>
      <c r="B224" t="s">
        <v>82</v>
      </c>
      <c r="C224" t="s">
        <v>200</v>
      </c>
      <c r="D224" t="s">
        <v>397</v>
      </c>
      <c r="E224" t="s">
        <v>5</v>
      </c>
      <c r="G224">
        <v>64</v>
      </c>
      <c r="H224" s="55" t="str">
        <f t="shared" si="12"/>
        <v/>
      </c>
      <c r="I224" s="55">
        <f t="shared" si="13"/>
        <v>1807</v>
      </c>
      <c r="J224" t="s">
        <v>768</v>
      </c>
      <c r="K224" t="s">
        <v>834</v>
      </c>
      <c r="L224" s="52" t="str">
        <f t="shared" si="15"/>
        <v>Wife</v>
      </c>
      <c r="M224" s="52">
        <f t="shared" si="14"/>
        <v>222</v>
      </c>
      <c r="N224" t="s">
        <v>1301</v>
      </c>
      <c r="O224" s="2">
        <v>51</v>
      </c>
      <c r="P224" s="52" t="s">
        <v>1651</v>
      </c>
    </row>
    <row r="225" spans="1:16" x14ac:dyDescent="0.2">
      <c r="A225" s="52">
        <v>224</v>
      </c>
      <c r="B225" t="s">
        <v>271</v>
      </c>
      <c r="C225" t="s">
        <v>816</v>
      </c>
      <c r="D225" t="s">
        <v>435</v>
      </c>
      <c r="E225" t="s">
        <v>761</v>
      </c>
      <c r="G225">
        <v>22</v>
      </c>
      <c r="H225" s="55" t="str">
        <f t="shared" si="12"/>
        <v/>
      </c>
      <c r="I225" s="55">
        <f t="shared" si="13"/>
        <v>1849</v>
      </c>
      <c r="J225" t="s">
        <v>435</v>
      </c>
      <c r="K225" t="s">
        <v>561</v>
      </c>
      <c r="L225" s="52" t="str">
        <f t="shared" si="15"/>
        <v>Housekeeper</v>
      </c>
      <c r="M225" s="52">
        <f t="shared" si="14"/>
        <v>222</v>
      </c>
      <c r="N225" t="s">
        <v>1301</v>
      </c>
      <c r="O225" s="2">
        <v>51</v>
      </c>
      <c r="P225" s="52" t="s">
        <v>1651</v>
      </c>
    </row>
    <row r="226" spans="1:16" x14ac:dyDescent="0.2">
      <c r="A226" s="52">
        <v>225</v>
      </c>
      <c r="B226" t="s">
        <v>149</v>
      </c>
      <c r="C226" t="s">
        <v>1073</v>
      </c>
      <c r="D226" t="s">
        <v>422</v>
      </c>
      <c r="E226" t="s">
        <v>761</v>
      </c>
      <c r="G226">
        <v>23</v>
      </c>
      <c r="H226" s="55" t="str">
        <f t="shared" si="12"/>
        <v/>
      </c>
      <c r="I226" s="55">
        <f t="shared" si="13"/>
        <v>1848</v>
      </c>
      <c r="J226" t="s">
        <v>1043</v>
      </c>
      <c r="K226" t="s">
        <v>1074</v>
      </c>
      <c r="L226" s="52" t="str">
        <f t="shared" si="15"/>
        <v>Servant</v>
      </c>
      <c r="M226" s="52">
        <f t="shared" si="14"/>
        <v>222</v>
      </c>
      <c r="N226" t="s">
        <v>1301</v>
      </c>
      <c r="O226" s="2">
        <v>51</v>
      </c>
      <c r="P226" s="52" t="s">
        <v>1651</v>
      </c>
    </row>
    <row r="227" spans="1:16" x14ac:dyDescent="0.2">
      <c r="A227" s="52">
        <v>226</v>
      </c>
      <c r="B227" t="s">
        <v>1075</v>
      </c>
      <c r="C227" t="s">
        <v>1076</v>
      </c>
      <c r="D227" t="s">
        <v>422</v>
      </c>
      <c r="E227" t="s">
        <v>761</v>
      </c>
      <c r="G227">
        <v>16</v>
      </c>
      <c r="H227" s="55" t="str">
        <f t="shared" si="12"/>
        <v/>
      </c>
      <c r="I227" s="55">
        <f t="shared" si="13"/>
        <v>1855</v>
      </c>
      <c r="J227" t="s">
        <v>1043</v>
      </c>
      <c r="K227" t="s">
        <v>1077</v>
      </c>
      <c r="L227" s="52" t="str">
        <f t="shared" si="15"/>
        <v>Servant</v>
      </c>
      <c r="M227" s="52">
        <f t="shared" si="14"/>
        <v>222</v>
      </c>
      <c r="N227" t="s">
        <v>1301</v>
      </c>
      <c r="O227" s="2">
        <v>51</v>
      </c>
      <c r="P227" s="52" t="s">
        <v>1651</v>
      </c>
    </row>
    <row r="228" spans="1:16" x14ac:dyDescent="0.2">
      <c r="A228" s="52">
        <v>227</v>
      </c>
      <c r="B228" t="s">
        <v>153</v>
      </c>
      <c r="C228" t="s">
        <v>101</v>
      </c>
      <c r="D228" t="s">
        <v>422</v>
      </c>
      <c r="E228" t="s">
        <v>761</v>
      </c>
      <c r="F228">
        <v>18</v>
      </c>
      <c r="H228" s="55">
        <f t="shared" si="12"/>
        <v>1853</v>
      </c>
      <c r="I228" s="55" t="str">
        <f t="shared" si="13"/>
        <v/>
      </c>
      <c r="J228" t="s">
        <v>1078</v>
      </c>
      <c r="K228" t="s">
        <v>561</v>
      </c>
      <c r="L228" s="52" t="str">
        <f t="shared" si="15"/>
        <v>Servant</v>
      </c>
      <c r="M228" s="52">
        <f t="shared" si="14"/>
        <v>222</v>
      </c>
      <c r="N228" t="s">
        <v>1301</v>
      </c>
      <c r="O228" s="2">
        <v>51</v>
      </c>
      <c r="P228" s="52" t="s">
        <v>1651</v>
      </c>
    </row>
    <row r="229" spans="1:16" x14ac:dyDescent="0.2">
      <c r="A229" s="52">
        <v>228</v>
      </c>
      <c r="B229" t="s">
        <v>1079</v>
      </c>
      <c r="C229" t="s">
        <v>148</v>
      </c>
      <c r="D229" t="s">
        <v>422</v>
      </c>
      <c r="E229" t="s">
        <v>761</v>
      </c>
      <c r="F229">
        <v>17</v>
      </c>
      <c r="H229" s="55">
        <f t="shared" si="12"/>
        <v>1854</v>
      </c>
      <c r="I229" s="55" t="str">
        <f t="shared" si="13"/>
        <v/>
      </c>
      <c r="J229" t="s">
        <v>1078</v>
      </c>
      <c r="K229" t="s">
        <v>1080</v>
      </c>
      <c r="L229" s="52" t="str">
        <f t="shared" si="15"/>
        <v>Servant</v>
      </c>
      <c r="M229" s="52">
        <f t="shared" si="14"/>
        <v>222</v>
      </c>
      <c r="N229" t="s">
        <v>1301</v>
      </c>
      <c r="O229" s="2">
        <v>51</v>
      </c>
      <c r="P229" s="52" t="s">
        <v>1651</v>
      </c>
    </row>
    <row r="230" spans="1:16" x14ac:dyDescent="0.2">
      <c r="A230" s="52">
        <v>229</v>
      </c>
      <c r="B230" t="s">
        <v>1081</v>
      </c>
      <c r="C230" t="s">
        <v>113</v>
      </c>
      <c r="D230" t="s">
        <v>422</v>
      </c>
      <c r="E230" t="s">
        <v>5</v>
      </c>
      <c r="F230">
        <v>48</v>
      </c>
      <c r="H230" s="55">
        <f t="shared" si="12"/>
        <v>1823</v>
      </c>
      <c r="I230" s="55" t="str">
        <f t="shared" si="13"/>
        <v/>
      </c>
      <c r="J230" t="s">
        <v>12</v>
      </c>
      <c r="K230" t="s">
        <v>725</v>
      </c>
      <c r="L230" s="52" t="str">
        <f t="shared" si="15"/>
        <v>Servant</v>
      </c>
      <c r="M230" s="52">
        <f t="shared" si="14"/>
        <v>222</v>
      </c>
      <c r="N230" t="s">
        <v>1301</v>
      </c>
      <c r="O230" s="2">
        <v>51</v>
      </c>
      <c r="P230" s="52" t="s">
        <v>1651</v>
      </c>
    </row>
    <row r="231" spans="1:16" x14ac:dyDescent="0.2">
      <c r="A231" s="52">
        <v>230</v>
      </c>
      <c r="B231" t="s">
        <v>213</v>
      </c>
      <c r="C231" t="s">
        <v>44</v>
      </c>
      <c r="D231" t="s">
        <v>9</v>
      </c>
      <c r="E231" t="s">
        <v>5</v>
      </c>
      <c r="F231">
        <v>40</v>
      </c>
      <c r="H231" s="55">
        <f t="shared" si="12"/>
        <v>1831</v>
      </c>
      <c r="I231" s="55" t="str">
        <f t="shared" si="13"/>
        <v/>
      </c>
      <c r="J231" t="s">
        <v>12</v>
      </c>
      <c r="K231" t="s">
        <v>558</v>
      </c>
      <c r="L231" s="52" t="str">
        <f t="shared" si="15"/>
        <v>Head</v>
      </c>
      <c r="M231" s="52">
        <f t="shared" si="14"/>
        <v>230</v>
      </c>
      <c r="N231" t="s">
        <v>1301</v>
      </c>
      <c r="O231" s="2">
        <v>52</v>
      </c>
      <c r="P231" s="52" t="s">
        <v>1651</v>
      </c>
    </row>
    <row r="232" spans="1:16" x14ac:dyDescent="0.2">
      <c r="A232" s="52">
        <v>231</v>
      </c>
      <c r="B232" t="s">
        <v>213</v>
      </c>
      <c r="C232" t="s">
        <v>57</v>
      </c>
      <c r="D232" t="s">
        <v>397</v>
      </c>
      <c r="E232" t="s">
        <v>5</v>
      </c>
      <c r="G232">
        <v>39</v>
      </c>
      <c r="H232" s="55" t="str">
        <f t="shared" si="12"/>
        <v/>
      </c>
      <c r="I232" s="55">
        <f t="shared" si="13"/>
        <v>1832</v>
      </c>
      <c r="J232" t="s">
        <v>1301</v>
      </c>
      <c r="K232" t="s">
        <v>445</v>
      </c>
      <c r="L232" s="52" t="str">
        <f t="shared" si="15"/>
        <v>Wife</v>
      </c>
      <c r="M232" s="52">
        <f t="shared" si="14"/>
        <v>230</v>
      </c>
      <c r="N232" t="s">
        <v>1301</v>
      </c>
      <c r="O232" s="2">
        <v>52</v>
      </c>
      <c r="P232" s="52" t="s">
        <v>1651</v>
      </c>
    </row>
    <row r="233" spans="1:16" x14ac:dyDescent="0.2">
      <c r="A233" s="52">
        <v>232</v>
      </c>
      <c r="B233" t="s">
        <v>213</v>
      </c>
      <c r="C233" t="s">
        <v>101</v>
      </c>
      <c r="D233" t="s">
        <v>409</v>
      </c>
      <c r="E233" t="s">
        <v>761</v>
      </c>
      <c r="F233">
        <v>13</v>
      </c>
      <c r="H233" s="55">
        <f t="shared" si="12"/>
        <v>1858</v>
      </c>
      <c r="I233" s="55" t="str">
        <f t="shared" si="13"/>
        <v/>
      </c>
      <c r="J233" t="s">
        <v>12</v>
      </c>
      <c r="K233" t="s">
        <v>558</v>
      </c>
      <c r="L233" s="52" t="str">
        <f t="shared" si="15"/>
        <v>Son</v>
      </c>
      <c r="M233" s="52">
        <f t="shared" si="14"/>
        <v>230</v>
      </c>
      <c r="N233" t="s">
        <v>1301</v>
      </c>
      <c r="O233" s="2">
        <v>52</v>
      </c>
      <c r="P233" s="52" t="s">
        <v>1651</v>
      </c>
    </row>
    <row r="234" spans="1:16" x14ac:dyDescent="0.2">
      <c r="A234" s="52">
        <v>233</v>
      </c>
      <c r="B234" t="s">
        <v>213</v>
      </c>
      <c r="C234" t="s">
        <v>208</v>
      </c>
      <c r="D234" t="s">
        <v>409</v>
      </c>
      <c r="E234" t="s">
        <v>761</v>
      </c>
      <c r="F234">
        <v>11</v>
      </c>
      <c r="H234" s="55">
        <f t="shared" si="12"/>
        <v>1860</v>
      </c>
      <c r="I234" s="55" t="str">
        <f t="shared" si="13"/>
        <v/>
      </c>
      <c r="J234" t="s">
        <v>12</v>
      </c>
      <c r="K234" t="s">
        <v>558</v>
      </c>
      <c r="L234" s="52" t="str">
        <f t="shared" si="15"/>
        <v>Son</v>
      </c>
      <c r="M234" s="52">
        <f t="shared" si="14"/>
        <v>230</v>
      </c>
      <c r="N234" t="s">
        <v>1301</v>
      </c>
      <c r="O234" s="2">
        <v>52</v>
      </c>
      <c r="P234" s="52" t="s">
        <v>1651</v>
      </c>
    </row>
    <row r="235" spans="1:16" x14ac:dyDescent="0.2">
      <c r="A235" s="52">
        <v>234</v>
      </c>
      <c r="B235" t="s">
        <v>213</v>
      </c>
      <c r="C235" t="s">
        <v>475</v>
      </c>
      <c r="D235" t="s">
        <v>400</v>
      </c>
      <c r="E235" t="s">
        <v>761</v>
      </c>
      <c r="G235">
        <v>9</v>
      </c>
      <c r="H235" s="55" t="str">
        <f t="shared" si="12"/>
        <v/>
      </c>
      <c r="I235" s="55">
        <f t="shared" si="13"/>
        <v>1862</v>
      </c>
      <c r="J235" t="s">
        <v>784</v>
      </c>
      <c r="K235" t="s">
        <v>558</v>
      </c>
      <c r="L235" s="52" t="str">
        <f t="shared" si="15"/>
        <v>Daughter</v>
      </c>
      <c r="M235" s="52">
        <f t="shared" si="14"/>
        <v>230</v>
      </c>
      <c r="N235" t="s">
        <v>1301</v>
      </c>
      <c r="O235" s="2">
        <v>52</v>
      </c>
      <c r="P235" s="52" t="s">
        <v>1651</v>
      </c>
    </row>
    <row r="236" spans="1:16" x14ac:dyDescent="0.2">
      <c r="A236" s="52">
        <v>235</v>
      </c>
      <c r="B236" t="s">
        <v>213</v>
      </c>
      <c r="C236" t="s">
        <v>163</v>
      </c>
      <c r="D236" t="s">
        <v>400</v>
      </c>
      <c r="E236" t="s">
        <v>761</v>
      </c>
      <c r="G236">
        <v>8</v>
      </c>
      <c r="H236" s="55" t="str">
        <f t="shared" si="12"/>
        <v/>
      </c>
      <c r="I236" s="55">
        <f t="shared" si="13"/>
        <v>1863</v>
      </c>
      <c r="J236" t="s">
        <v>784</v>
      </c>
      <c r="K236" t="s">
        <v>558</v>
      </c>
      <c r="L236" s="52" t="str">
        <f t="shared" si="15"/>
        <v>Daughter</v>
      </c>
      <c r="M236" s="52">
        <f t="shared" si="14"/>
        <v>230</v>
      </c>
      <c r="N236" t="s">
        <v>1301</v>
      </c>
      <c r="O236" s="2">
        <v>52</v>
      </c>
      <c r="P236" s="52" t="s">
        <v>1651</v>
      </c>
    </row>
    <row r="237" spans="1:16" x14ac:dyDescent="0.2">
      <c r="A237" s="52">
        <v>236</v>
      </c>
      <c r="B237" t="s">
        <v>213</v>
      </c>
      <c r="C237" t="s">
        <v>65</v>
      </c>
      <c r="D237" t="s">
        <v>409</v>
      </c>
      <c r="E237" t="s">
        <v>761</v>
      </c>
      <c r="F237">
        <v>6</v>
      </c>
      <c r="H237" s="55">
        <f t="shared" si="12"/>
        <v>1865</v>
      </c>
      <c r="I237" s="55" t="str">
        <f t="shared" si="13"/>
        <v/>
      </c>
      <c r="J237" t="s">
        <v>784</v>
      </c>
      <c r="K237" t="s">
        <v>1115</v>
      </c>
      <c r="L237" s="52" t="str">
        <f t="shared" si="15"/>
        <v>Son</v>
      </c>
      <c r="M237" s="52">
        <f t="shared" si="14"/>
        <v>230</v>
      </c>
      <c r="N237" t="s">
        <v>1301</v>
      </c>
      <c r="O237" s="2">
        <v>52</v>
      </c>
      <c r="P237" s="52" t="s">
        <v>1651</v>
      </c>
    </row>
    <row r="238" spans="1:16" x14ac:dyDescent="0.2">
      <c r="A238" s="52">
        <v>237</v>
      </c>
      <c r="B238" t="s">
        <v>213</v>
      </c>
      <c r="C238" t="s">
        <v>635</v>
      </c>
      <c r="D238" t="s">
        <v>400</v>
      </c>
      <c r="E238" t="s">
        <v>761</v>
      </c>
      <c r="G238">
        <v>4</v>
      </c>
      <c r="H238" s="55" t="str">
        <f t="shared" si="12"/>
        <v/>
      </c>
      <c r="I238" s="55">
        <f t="shared" si="13"/>
        <v>1867</v>
      </c>
      <c r="J238" t="s">
        <v>1301</v>
      </c>
      <c r="K238" t="s">
        <v>1115</v>
      </c>
      <c r="L238" s="52" t="str">
        <f t="shared" si="15"/>
        <v>Daughter</v>
      </c>
      <c r="M238" s="52">
        <f t="shared" si="14"/>
        <v>230</v>
      </c>
      <c r="N238" t="s">
        <v>1301</v>
      </c>
      <c r="O238" s="2">
        <v>52</v>
      </c>
      <c r="P238" s="52" t="s">
        <v>1651</v>
      </c>
    </row>
    <row r="239" spans="1:16" x14ac:dyDescent="0.2">
      <c r="A239" s="52">
        <v>238</v>
      </c>
      <c r="B239" t="s">
        <v>213</v>
      </c>
      <c r="C239" t="s">
        <v>44</v>
      </c>
      <c r="D239" t="s">
        <v>409</v>
      </c>
      <c r="E239" t="s">
        <v>761</v>
      </c>
      <c r="F239">
        <v>2</v>
      </c>
      <c r="H239" s="55">
        <f t="shared" si="12"/>
        <v>1869</v>
      </c>
      <c r="I239" s="55" t="str">
        <f t="shared" si="13"/>
        <v/>
      </c>
      <c r="J239" t="s">
        <v>1301</v>
      </c>
      <c r="K239" t="s">
        <v>1115</v>
      </c>
      <c r="L239" s="52" t="str">
        <f t="shared" si="15"/>
        <v>Son</v>
      </c>
      <c r="M239" s="52">
        <f t="shared" si="14"/>
        <v>230</v>
      </c>
      <c r="N239" t="s">
        <v>1301</v>
      </c>
      <c r="O239" s="2">
        <v>52</v>
      </c>
      <c r="P239" s="52" t="s">
        <v>1651</v>
      </c>
    </row>
    <row r="240" spans="1:16" x14ac:dyDescent="0.2">
      <c r="A240" s="52">
        <v>239</v>
      </c>
      <c r="B240" t="s">
        <v>214</v>
      </c>
      <c r="C240" t="s">
        <v>215</v>
      </c>
      <c r="D240" t="s">
        <v>9</v>
      </c>
      <c r="E240" t="s">
        <v>5</v>
      </c>
      <c r="F240">
        <v>39</v>
      </c>
      <c r="H240" s="55">
        <f t="shared" si="12"/>
        <v>1832</v>
      </c>
      <c r="I240" s="55" t="str">
        <f t="shared" si="13"/>
        <v/>
      </c>
      <c r="J240" t="s">
        <v>12</v>
      </c>
      <c r="K240" t="s">
        <v>1082</v>
      </c>
      <c r="L240" s="52" t="str">
        <f t="shared" si="15"/>
        <v>Head</v>
      </c>
      <c r="M240" s="52">
        <f t="shared" si="14"/>
        <v>239</v>
      </c>
      <c r="N240" t="s">
        <v>1301</v>
      </c>
      <c r="O240" s="2">
        <v>53</v>
      </c>
      <c r="P240" s="52" t="s">
        <v>1651</v>
      </c>
    </row>
    <row r="241" spans="1:16" x14ac:dyDescent="0.2">
      <c r="A241" s="52">
        <v>240</v>
      </c>
      <c r="B241" t="s">
        <v>214</v>
      </c>
      <c r="C241" t="s">
        <v>123</v>
      </c>
      <c r="D241" t="s">
        <v>397</v>
      </c>
      <c r="E241" t="s">
        <v>5</v>
      </c>
      <c r="G241">
        <v>43</v>
      </c>
      <c r="H241" s="55" t="str">
        <f t="shared" si="12"/>
        <v/>
      </c>
      <c r="I241" s="55">
        <f t="shared" si="13"/>
        <v>1828</v>
      </c>
      <c r="J241" t="s">
        <v>1301</v>
      </c>
      <c r="K241" t="s">
        <v>733</v>
      </c>
      <c r="L241" s="52" t="str">
        <f t="shared" si="15"/>
        <v>Wife</v>
      </c>
      <c r="M241" s="52">
        <f t="shared" si="14"/>
        <v>239</v>
      </c>
      <c r="N241" t="s">
        <v>1301</v>
      </c>
      <c r="O241" s="2">
        <v>53</v>
      </c>
      <c r="P241" s="52" t="s">
        <v>1651</v>
      </c>
    </row>
    <row r="242" spans="1:16" x14ac:dyDescent="0.2">
      <c r="A242" s="52">
        <v>241</v>
      </c>
      <c r="B242" t="s">
        <v>214</v>
      </c>
      <c r="C242" t="s">
        <v>44</v>
      </c>
      <c r="D242" t="s">
        <v>409</v>
      </c>
      <c r="E242" t="s">
        <v>761</v>
      </c>
      <c r="F242">
        <v>11</v>
      </c>
      <c r="H242" s="55">
        <f t="shared" si="12"/>
        <v>1860</v>
      </c>
      <c r="I242" s="55" t="str">
        <f t="shared" si="13"/>
        <v/>
      </c>
      <c r="J242" t="s">
        <v>12</v>
      </c>
      <c r="K242" t="s">
        <v>1083</v>
      </c>
      <c r="L242" s="52" t="str">
        <f t="shared" si="15"/>
        <v>Son</v>
      </c>
      <c r="M242" s="52">
        <f t="shared" si="14"/>
        <v>239</v>
      </c>
      <c r="N242" t="s">
        <v>1301</v>
      </c>
      <c r="O242" s="2">
        <v>53</v>
      </c>
      <c r="P242" s="52" t="s">
        <v>1651</v>
      </c>
    </row>
    <row r="243" spans="1:16" x14ac:dyDescent="0.2">
      <c r="A243" s="52">
        <v>242</v>
      </c>
      <c r="B243" t="s">
        <v>214</v>
      </c>
      <c r="C243" t="s">
        <v>50</v>
      </c>
      <c r="D243" t="s">
        <v>409</v>
      </c>
      <c r="E243" t="s">
        <v>761</v>
      </c>
      <c r="F243">
        <v>8</v>
      </c>
      <c r="H243" s="55">
        <f t="shared" si="12"/>
        <v>1863</v>
      </c>
      <c r="I243" s="55" t="str">
        <f t="shared" si="13"/>
        <v/>
      </c>
      <c r="J243" t="s">
        <v>784</v>
      </c>
      <c r="K243" t="s">
        <v>732</v>
      </c>
      <c r="L243" s="52" t="str">
        <f t="shared" si="15"/>
        <v>Son</v>
      </c>
      <c r="M243" s="52">
        <f t="shared" si="14"/>
        <v>239</v>
      </c>
      <c r="N243" t="s">
        <v>1301</v>
      </c>
      <c r="O243" s="2">
        <v>53</v>
      </c>
      <c r="P243" s="52" t="s">
        <v>1651</v>
      </c>
    </row>
    <row r="244" spans="1:16" x14ac:dyDescent="0.2">
      <c r="A244" s="52">
        <v>243</v>
      </c>
      <c r="B244" t="s">
        <v>214</v>
      </c>
      <c r="C244" t="s">
        <v>65</v>
      </c>
      <c r="D244" t="s">
        <v>409</v>
      </c>
      <c r="E244" t="s">
        <v>761</v>
      </c>
      <c r="F244">
        <v>7</v>
      </c>
      <c r="H244" s="55">
        <f t="shared" si="12"/>
        <v>1864</v>
      </c>
      <c r="I244" s="55" t="str">
        <f t="shared" si="13"/>
        <v/>
      </c>
      <c r="J244" t="s">
        <v>784</v>
      </c>
      <c r="K244" t="s">
        <v>732</v>
      </c>
      <c r="L244" s="52" t="str">
        <f t="shared" si="15"/>
        <v>Son</v>
      </c>
      <c r="M244" s="52">
        <f t="shared" si="14"/>
        <v>239</v>
      </c>
      <c r="N244" t="s">
        <v>1301</v>
      </c>
      <c r="O244" s="2">
        <v>53</v>
      </c>
      <c r="P244" s="52" t="s">
        <v>1651</v>
      </c>
    </row>
    <row r="245" spans="1:16" x14ac:dyDescent="0.2">
      <c r="A245" s="52">
        <v>244</v>
      </c>
      <c r="B245" t="s">
        <v>214</v>
      </c>
      <c r="C245" t="s">
        <v>635</v>
      </c>
      <c r="D245" t="s">
        <v>400</v>
      </c>
      <c r="E245" t="s">
        <v>761</v>
      </c>
      <c r="G245">
        <v>4</v>
      </c>
      <c r="H245" s="55" t="str">
        <f t="shared" si="12"/>
        <v/>
      </c>
      <c r="I245" s="55">
        <f t="shared" si="13"/>
        <v>1867</v>
      </c>
      <c r="J245" t="s">
        <v>1301</v>
      </c>
      <c r="K245" t="s">
        <v>732</v>
      </c>
      <c r="L245" s="52" t="str">
        <f t="shared" si="15"/>
        <v>Daughter</v>
      </c>
      <c r="M245" s="52">
        <f t="shared" si="14"/>
        <v>239</v>
      </c>
      <c r="N245" t="s">
        <v>1301</v>
      </c>
      <c r="O245" s="2">
        <v>53</v>
      </c>
      <c r="P245" s="52" t="s">
        <v>1651</v>
      </c>
    </row>
    <row r="246" spans="1:16" x14ac:dyDescent="0.2">
      <c r="A246" s="52">
        <v>245</v>
      </c>
      <c r="B246" t="s">
        <v>214</v>
      </c>
      <c r="C246" t="s">
        <v>1084</v>
      </c>
      <c r="D246" t="s">
        <v>400</v>
      </c>
      <c r="E246" t="s">
        <v>761</v>
      </c>
      <c r="G246">
        <v>1</v>
      </c>
      <c r="H246" s="55" t="str">
        <f t="shared" si="12"/>
        <v/>
      </c>
      <c r="I246" s="55">
        <f t="shared" si="13"/>
        <v>1870</v>
      </c>
      <c r="J246" t="s">
        <v>1301</v>
      </c>
      <c r="K246" t="s">
        <v>1115</v>
      </c>
      <c r="L246" s="52" t="str">
        <f t="shared" si="15"/>
        <v>Daughter</v>
      </c>
      <c r="M246" s="52">
        <f t="shared" si="14"/>
        <v>239</v>
      </c>
      <c r="N246" t="s">
        <v>1301</v>
      </c>
      <c r="O246" s="2">
        <v>53</v>
      </c>
      <c r="P246" s="52" t="s">
        <v>1651</v>
      </c>
    </row>
    <row r="247" spans="1:16" x14ac:dyDescent="0.2">
      <c r="A247" s="52">
        <v>246</v>
      </c>
      <c r="B247" t="s">
        <v>108</v>
      </c>
      <c r="C247" t="s">
        <v>77</v>
      </c>
      <c r="D247" t="s">
        <v>9</v>
      </c>
      <c r="E247" t="s">
        <v>5</v>
      </c>
      <c r="F247">
        <v>49</v>
      </c>
      <c r="H247" s="55">
        <f t="shared" si="12"/>
        <v>1822</v>
      </c>
      <c r="I247" s="55" t="str">
        <f t="shared" si="13"/>
        <v/>
      </c>
      <c r="J247" t="s">
        <v>12</v>
      </c>
      <c r="K247" t="s">
        <v>751</v>
      </c>
      <c r="L247" s="52" t="str">
        <f t="shared" si="15"/>
        <v>Head</v>
      </c>
      <c r="M247" s="52">
        <f t="shared" si="14"/>
        <v>246</v>
      </c>
      <c r="N247" t="s">
        <v>1301</v>
      </c>
      <c r="O247" s="2">
        <v>54</v>
      </c>
      <c r="P247" s="52" t="s">
        <v>1651</v>
      </c>
    </row>
    <row r="248" spans="1:16" x14ac:dyDescent="0.2">
      <c r="A248" s="52">
        <v>247</v>
      </c>
      <c r="B248" t="s">
        <v>108</v>
      </c>
      <c r="C248" t="s">
        <v>345</v>
      </c>
      <c r="D248" t="s">
        <v>397</v>
      </c>
      <c r="E248" t="s">
        <v>5</v>
      </c>
      <c r="G248">
        <v>45</v>
      </c>
      <c r="H248" s="55" t="str">
        <f t="shared" si="12"/>
        <v/>
      </c>
      <c r="I248" s="55">
        <f t="shared" si="13"/>
        <v>1826</v>
      </c>
      <c r="J248" t="s">
        <v>1301</v>
      </c>
      <c r="K248" t="s">
        <v>1085</v>
      </c>
      <c r="L248" s="52" t="str">
        <f t="shared" si="15"/>
        <v>Wife</v>
      </c>
      <c r="M248" s="52">
        <f t="shared" si="14"/>
        <v>246</v>
      </c>
      <c r="N248" t="s">
        <v>1301</v>
      </c>
      <c r="O248" s="2">
        <v>54</v>
      </c>
      <c r="P248" s="52" t="s">
        <v>1651</v>
      </c>
    </row>
    <row r="249" spans="1:16" x14ac:dyDescent="0.2">
      <c r="A249" s="52">
        <v>248</v>
      </c>
      <c r="B249" t="s">
        <v>108</v>
      </c>
      <c r="C249" t="s">
        <v>430</v>
      </c>
      <c r="D249" t="s">
        <v>400</v>
      </c>
      <c r="E249" t="s">
        <v>761</v>
      </c>
      <c r="G249">
        <v>14</v>
      </c>
      <c r="H249" s="55" t="str">
        <f t="shared" si="12"/>
        <v/>
      </c>
      <c r="I249" s="55">
        <f t="shared" si="13"/>
        <v>1857</v>
      </c>
      <c r="J249" t="s">
        <v>1301</v>
      </c>
      <c r="K249" t="s">
        <v>1115</v>
      </c>
      <c r="L249" s="52" t="str">
        <f t="shared" si="15"/>
        <v>Daughter</v>
      </c>
      <c r="M249" s="52">
        <f t="shared" si="14"/>
        <v>246</v>
      </c>
      <c r="N249" t="s">
        <v>1301</v>
      </c>
      <c r="O249" s="2">
        <v>54</v>
      </c>
      <c r="P249" s="52" t="s">
        <v>1651</v>
      </c>
    </row>
    <row r="250" spans="1:16" x14ac:dyDescent="0.2">
      <c r="A250" s="52">
        <v>249</v>
      </c>
      <c r="B250" t="s">
        <v>108</v>
      </c>
      <c r="C250" t="s">
        <v>50</v>
      </c>
      <c r="D250" t="s">
        <v>409</v>
      </c>
      <c r="E250" t="s">
        <v>761</v>
      </c>
      <c r="F250">
        <v>13</v>
      </c>
      <c r="H250" s="55">
        <f t="shared" si="12"/>
        <v>1858</v>
      </c>
      <c r="I250" s="55" t="str">
        <f t="shared" si="13"/>
        <v/>
      </c>
      <c r="J250" t="s">
        <v>1301</v>
      </c>
      <c r="K250" t="s">
        <v>1115</v>
      </c>
      <c r="L250" s="52" t="str">
        <f t="shared" si="15"/>
        <v>Son</v>
      </c>
      <c r="M250" s="52">
        <f t="shared" si="14"/>
        <v>246</v>
      </c>
      <c r="N250" t="s">
        <v>1301</v>
      </c>
      <c r="O250" s="2">
        <v>54</v>
      </c>
      <c r="P250" s="52" t="s">
        <v>1651</v>
      </c>
    </row>
    <row r="251" spans="1:16" x14ac:dyDescent="0.2">
      <c r="A251" s="52">
        <v>250</v>
      </c>
      <c r="B251" t="s">
        <v>108</v>
      </c>
      <c r="C251" t="s">
        <v>336</v>
      </c>
      <c r="D251" t="s">
        <v>409</v>
      </c>
      <c r="E251" t="s">
        <v>761</v>
      </c>
      <c r="F251">
        <v>11</v>
      </c>
      <c r="H251" s="55">
        <f t="shared" si="12"/>
        <v>1860</v>
      </c>
      <c r="I251" s="55" t="str">
        <f t="shared" si="13"/>
        <v/>
      </c>
      <c r="J251" t="s">
        <v>1301</v>
      </c>
      <c r="K251" t="s">
        <v>1115</v>
      </c>
      <c r="L251" s="52" t="str">
        <f t="shared" si="15"/>
        <v>Son</v>
      </c>
      <c r="M251" s="52">
        <f t="shared" si="14"/>
        <v>246</v>
      </c>
      <c r="N251" t="s">
        <v>1301</v>
      </c>
      <c r="O251" s="2">
        <v>54</v>
      </c>
      <c r="P251" s="52" t="s">
        <v>1651</v>
      </c>
    </row>
    <row r="252" spans="1:16" x14ac:dyDescent="0.2">
      <c r="A252" s="52">
        <v>251</v>
      </c>
      <c r="B252" t="s">
        <v>108</v>
      </c>
      <c r="C252" t="s">
        <v>169</v>
      </c>
      <c r="D252" t="s">
        <v>400</v>
      </c>
      <c r="E252" t="s">
        <v>761</v>
      </c>
      <c r="G252">
        <v>8</v>
      </c>
      <c r="H252" s="55" t="str">
        <f t="shared" si="12"/>
        <v/>
      </c>
      <c r="I252" s="55">
        <f t="shared" si="13"/>
        <v>1863</v>
      </c>
      <c r="J252" t="s">
        <v>784</v>
      </c>
      <c r="K252" t="s">
        <v>1115</v>
      </c>
      <c r="L252" s="52" t="str">
        <f t="shared" si="15"/>
        <v>Daughter</v>
      </c>
      <c r="M252" s="52">
        <f t="shared" si="14"/>
        <v>246</v>
      </c>
      <c r="N252" t="s">
        <v>1301</v>
      </c>
      <c r="O252" s="2">
        <v>54</v>
      </c>
      <c r="P252" s="52" t="s">
        <v>1651</v>
      </c>
    </row>
    <row r="253" spans="1:16" x14ac:dyDescent="0.2">
      <c r="A253" s="52">
        <v>252</v>
      </c>
      <c r="B253" t="s">
        <v>108</v>
      </c>
      <c r="C253" t="s">
        <v>263</v>
      </c>
      <c r="D253" t="s">
        <v>400</v>
      </c>
      <c r="E253" t="s">
        <v>761</v>
      </c>
      <c r="G253">
        <v>6</v>
      </c>
      <c r="H253" s="55" t="str">
        <f t="shared" si="12"/>
        <v/>
      </c>
      <c r="I253" s="55">
        <f t="shared" si="13"/>
        <v>1865</v>
      </c>
      <c r="J253" t="s">
        <v>784</v>
      </c>
      <c r="K253" t="s">
        <v>1115</v>
      </c>
      <c r="L253" s="52" t="str">
        <f t="shared" si="15"/>
        <v>Daughter</v>
      </c>
      <c r="M253" s="52">
        <f t="shared" si="14"/>
        <v>246</v>
      </c>
      <c r="N253" t="s">
        <v>1301</v>
      </c>
      <c r="O253" s="2">
        <v>54</v>
      </c>
      <c r="P253" s="52" t="s">
        <v>1651</v>
      </c>
    </row>
    <row r="254" spans="1:16" x14ac:dyDescent="0.2">
      <c r="A254" s="52">
        <v>253</v>
      </c>
      <c r="B254" t="s">
        <v>108</v>
      </c>
      <c r="C254" t="s">
        <v>463</v>
      </c>
      <c r="D254" t="s">
        <v>400</v>
      </c>
      <c r="E254" t="s">
        <v>761</v>
      </c>
      <c r="G254">
        <v>3</v>
      </c>
      <c r="H254" s="55" t="str">
        <f t="shared" si="12"/>
        <v/>
      </c>
      <c r="I254" s="55">
        <f t="shared" si="13"/>
        <v>1868</v>
      </c>
      <c r="J254" t="s">
        <v>1301</v>
      </c>
      <c r="K254" t="s">
        <v>1115</v>
      </c>
      <c r="L254" s="52" t="str">
        <f t="shared" si="15"/>
        <v>Daughter</v>
      </c>
      <c r="M254" s="52">
        <f t="shared" si="14"/>
        <v>246</v>
      </c>
      <c r="N254" t="s">
        <v>1301</v>
      </c>
      <c r="O254" s="2">
        <v>54</v>
      </c>
      <c r="P254" s="52" t="s">
        <v>1651</v>
      </c>
    </row>
    <row r="255" spans="1:16" x14ac:dyDescent="0.2">
      <c r="A255" s="52">
        <v>254</v>
      </c>
      <c r="B255" t="s">
        <v>84</v>
      </c>
      <c r="C255" t="s">
        <v>1086</v>
      </c>
      <c r="D255" t="s">
        <v>9</v>
      </c>
      <c r="E255" t="s">
        <v>5</v>
      </c>
      <c r="F255">
        <v>25</v>
      </c>
      <c r="H255" s="55">
        <f t="shared" si="12"/>
        <v>1846</v>
      </c>
      <c r="I255" s="55" t="str">
        <f t="shared" si="13"/>
        <v/>
      </c>
      <c r="J255" t="s">
        <v>186</v>
      </c>
      <c r="K255" t="s">
        <v>939</v>
      </c>
      <c r="L255" s="52" t="str">
        <f t="shared" si="15"/>
        <v>Head</v>
      </c>
      <c r="M255" s="52">
        <f t="shared" si="14"/>
        <v>254</v>
      </c>
      <c r="N255" t="s">
        <v>1301</v>
      </c>
      <c r="O255" s="2">
        <v>55</v>
      </c>
      <c r="P255" s="52" t="s">
        <v>1651</v>
      </c>
    </row>
    <row r="256" spans="1:16" x14ac:dyDescent="0.2">
      <c r="A256" s="52">
        <v>255</v>
      </c>
      <c r="B256" t="s">
        <v>84</v>
      </c>
      <c r="C256" t="s">
        <v>1087</v>
      </c>
      <c r="D256" t="s">
        <v>397</v>
      </c>
      <c r="E256" t="s">
        <v>5</v>
      </c>
      <c r="G256">
        <v>22</v>
      </c>
      <c r="H256" s="55" t="str">
        <f t="shared" si="12"/>
        <v/>
      </c>
      <c r="I256" s="55">
        <f t="shared" si="13"/>
        <v>1849</v>
      </c>
      <c r="J256" t="s">
        <v>1301</v>
      </c>
      <c r="K256" t="s">
        <v>903</v>
      </c>
      <c r="L256" s="52" t="str">
        <f t="shared" si="15"/>
        <v>Wife</v>
      </c>
      <c r="M256" s="52">
        <f t="shared" si="14"/>
        <v>254</v>
      </c>
      <c r="N256" t="s">
        <v>1301</v>
      </c>
      <c r="O256" s="2">
        <v>55</v>
      </c>
      <c r="P256" s="52" t="s">
        <v>1651</v>
      </c>
    </row>
    <row r="257" spans="1:16" x14ac:dyDescent="0.2">
      <c r="A257" s="52">
        <v>256</v>
      </c>
      <c r="B257" t="s">
        <v>216</v>
      </c>
      <c r="C257" t="s">
        <v>44</v>
      </c>
      <c r="D257" t="s">
        <v>9</v>
      </c>
      <c r="E257" t="s">
        <v>5</v>
      </c>
      <c r="F257">
        <v>53</v>
      </c>
      <c r="H257" s="55">
        <f t="shared" si="12"/>
        <v>1818</v>
      </c>
      <c r="I257" s="55" t="str">
        <f t="shared" si="13"/>
        <v/>
      </c>
      <c r="J257" t="s">
        <v>126</v>
      </c>
      <c r="K257" t="s">
        <v>756</v>
      </c>
      <c r="L257" s="52" t="str">
        <f t="shared" si="15"/>
        <v>Head</v>
      </c>
      <c r="M257" s="52">
        <f t="shared" si="14"/>
        <v>256</v>
      </c>
      <c r="N257" t="s">
        <v>1301</v>
      </c>
      <c r="O257" s="2">
        <v>56</v>
      </c>
      <c r="P257" s="52" t="s">
        <v>1651</v>
      </c>
    </row>
    <row r="258" spans="1:16" x14ac:dyDescent="0.2">
      <c r="A258" s="52">
        <v>257</v>
      </c>
      <c r="B258" t="s">
        <v>216</v>
      </c>
      <c r="C258" t="s">
        <v>889</v>
      </c>
      <c r="D258" t="s">
        <v>397</v>
      </c>
      <c r="E258" t="s">
        <v>5</v>
      </c>
      <c r="G258">
        <v>47</v>
      </c>
      <c r="H258" s="55" t="str">
        <f t="shared" si="12"/>
        <v/>
      </c>
      <c r="I258" s="55">
        <f t="shared" si="13"/>
        <v>1824</v>
      </c>
      <c r="J258" t="s">
        <v>1301</v>
      </c>
      <c r="K258" t="s">
        <v>1115</v>
      </c>
      <c r="L258" s="52" t="str">
        <f t="shared" si="15"/>
        <v>Wife</v>
      </c>
      <c r="M258" s="52">
        <f t="shared" si="14"/>
        <v>256</v>
      </c>
      <c r="N258" t="s">
        <v>1301</v>
      </c>
      <c r="O258" s="2">
        <v>56</v>
      </c>
      <c r="P258" s="52" t="s">
        <v>1651</v>
      </c>
    </row>
    <row r="259" spans="1:16" x14ac:dyDescent="0.2">
      <c r="A259" s="52">
        <v>258</v>
      </c>
      <c r="B259" t="s">
        <v>216</v>
      </c>
      <c r="C259" t="s">
        <v>399</v>
      </c>
      <c r="D259" t="s">
        <v>400</v>
      </c>
      <c r="E259" t="s">
        <v>761</v>
      </c>
      <c r="G259">
        <v>18</v>
      </c>
      <c r="H259" s="55" t="str">
        <f t="shared" ref="H259:H309" si="16">IF(ISBLANK(F259),"",INT(1871.25-F259))</f>
        <v/>
      </c>
      <c r="I259" s="55">
        <f t="shared" ref="I259:I309" si="17">IF(ISBLANK(G259),"",IF(ISBLANK(F259),INT(1871.25-G259),"Error"))</f>
        <v>1853</v>
      </c>
      <c r="J259" t="s">
        <v>313</v>
      </c>
      <c r="K259" t="s">
        <v>1115</v>
      </c>
      <c r="L259" s="52" t="str">
        <f t="shared" si="15"/>
        <v>Daughter</v>
      </c>
      <c r="M259" s="52">
        <f t="shared" ref="M259:M308" si="18">IF(OR(L259="Vacant",L259="Head"),A259,M258)</f>
        <v>256</v>
      </c>
      <c r="N259" t="s">
        <v>1301</v>
      </c>
      <c r="O259" s="2">
        <v>56</v>
      </c>
      <c r="P259" s="52" t="s">
        <v>1651</v>
      </c>
    </row>
    <row r="260" spans="1:16" x14ac:dyDescent="0.2">
      <c r="A260" s="52">
        <v>259</v>
      </c>
      <c r="B260" t="s">
        <v>216</v>
      </c>
      <c r="C260" t="s">
        <v>1088</v>
      </c>
      <c r="D260" t="s">
        <v>400</v>
      </c>
      <c r="E260" t="s">
        <v>761</v>
      </c>
      <c r="G260">
        <v>12</v>
      </c>
      <c r="H260" s="55" t="str">
        <f t="shared" si="16"/>
        <v/>
      </c>
      <c r="I260" s="55">
        <f t="shared" si="17"/>
        <v>1859</v>
      </c>
      <c r="J260" t="s">
        <v>784</v>
      </c>
      <c r="K260" t="s">
        <v>1115</v>
      </c>
      <c r="L260" s="52" t="str">
        <f t="shared" ref="L260:L309" si="19">IF(ISBLANK(D260),"",D260)</f>
        <v>Daughter</v>
      </c>
      <c r="M260" s="52">
        <f t="shared" si="18"/>
        <v>256</v>
      </c>
      <c r="N260" t="s">
        <v>1301</v>
      </c>
      <c r="O260" s="2">
        <v>56</v>
      </c>
      <c r="P260" s="52" t="s">
        <v>1651</v>
      </c>
    </row>
    <row r="261" spans="1:16" x14ac:dyDescent="0.2">
      <c r="A261" s="52">
        <v>260</v>
      </c>
      <c r="B261" t="s">
        <v>216</v>
      </c>
      <c r="C261" t="s">
        <v>477</v>
      </c>
      <c r="D261" t="s">
        <v>409</v>
      </c>
      <c r="E261" t="s">
        <v>761</v>
      </c>
      <c r="F261">
        <v>8</v>
      </c>
      <c r="H261" s="55">
        <f t="shared" si="16"/>
        <v>1863</v>
      </c>
      <c r="I261" s="55" t="str">
        <f t="shared" si="17"/>
        <v/>
      </c>
      <c r="J261" t="s">
        <v>784</v>
      </c>
      <c r="K261" t="s">
        <v>1115</v>
      </c>
      <c r="L261" s="52" t="str">
        <f t="shared" si="19"/>
        <v>Son</v>
      </c>
      <c r="M261" s="52">
        <f t="shared" si="18"/>
        <v>256</v>
      </c>
      <c r="N261" t="s">
        <v>1301</v>
      </c>
      <c r="O261" s="2">
        <v>56</v>
      </c>
      <c r="P261" s="52" t="s">
        <v>1651</v>
      </c>
    </row>
    <row r="262" spans="1:16" x14ac:dyDescent="0.2">
      <c r="A262" s="52">
        <v>261</v>
      </c>
      <c r="B262" t="s">
        <v>216</v>
      </c>
      <c r="C262" t="s">
        <v>44</v>
      </c>
      <c r="D262" t="s">
        <v>409</v>
      </c>
      <c r="E262" t="s">
        <v>761</v>
      </c>
      <c r="F262">
        <v>6</v>
      </c>
      <c r="H262" s="55">
        <f t="shared" si="16"/>
        <v>1865</v>
      </c>
      <c r="I262" s="55" t="str">
        <f t="shared" si="17"/>
        <v/>
      </c>
      <c r="J262" t="s">
        <v>784</v>
      </c>
      <c r="K262" t="s">
        <v>1115</v>
      </c>
      <c r="L262" s="52" t="str">
        <f t="shared" si="19"/>
        <v>Son</v>
      </c>
      <c r="M262" s="52">
        <f t="shared" si="18"/>
        <v>256</v>
      </c>
      <c r="N262" t="s">
        <v>1301</v>
      </c>
      <c r="O262" s="2">
        <v>56</v>
      </c>
      <c r="P262" s="52" t="s">
        <v>1651</v>
      </c>
    </row>
    <row r="263" spans="1:16" x14ac:dyDescent="0.2">
      <c r="A263" s="52">
        <v>262</v>
      </c>
      <c r="B263" t="s">
        <v>216</v>
      </c>
      <c r="C263" t="s">
        <v>1089</v>
      </c>
      <c r="D263" t="s">
        <v>409</v>
      </c>
      <c r="E263" t="s">
        <v>761</v>
      </c>
      <c r="F263">
        <v>2</v>
      </c>
      <c r="H263" s="55">
        <f t="shared" si="16"/>
        <v>1869</v>
      </c>
      <c r="I263" s="55" t="str">
        <f t="shared" si="17"/>
        <v/>
      </c>
      <c r="J263" t="s">
        <v>1301</v>
      </c>
      <c r="K263" t="s">
        <v>1115</v>
      </c>
      <c r="L263" s="52" t="str">
        <f t="shared" si="19"/>
        <v>Son</v>
      </c>
      <c r="M263" s="52">
        <f t="shared" si="18"/>
        <v>256</v>
      </c>
      <c r="N263" t="s">
        <v>1301</v>
      </c>
      <c r="O263" s="2">
        <v>56</v>
      </c>
      <c r="P263" s="52" t="s">
        <v>1651</v>
      </c>
    </row>
    <row r="264" spans="1:16" x14ac:dyDescent="0.2">
      <c r="A264" s="52">
        <v>263</v>
      </c>
      <c r="B264" t="s">
        <v>85</v>
      </c>
      <c r="C264" t="s">
        <v>46</v>
      </c>
      <c r="D264" t="s">
        <v>1090</v>
      </c>
      <c r="E264" t="s">
        <v>427</v>
      </c>
      <c r="G264">
        <v>77</v>
      </c>
      <c r="H264" s="55" t="str">
        <f t="shared" si="16"/>
        <v/>
      </c>
      <c r="I264" s="55">
        <f t="shared" si="17"/>
        <v>1794</v>
      </c>
      <c r="J264" t="s">
        <v>1301</v>
      </c>
      <c r="K264" t="s">
        <v>735</v>
      </c>
      <c r="L264" s="52" t="str">
        <f t="shared" si="19"/>
        <v>Mother-in-law</v>
      </c>
      <c r="M264" s="52">
        <f t="shared" si="18"/>
        <v>256</v>
      </c>
      <c r="N264" t="s">
        <v>1301</v>
      </c>
      <c r="O264" s="2">
        <v>56</v>
      </c>
      <c r="P264" s="52" t="s">
        <v>1651</v>
      </c>
    </row>
    <row r="265" spans="1:16" x14ac:dyDescent="0.2">
      <c r="A265" s="52">
        <v>264</v>
      </c>
      <c r="B265" t="s">
        <v>156</v>
      </c>
      <c r="C265" t="s">
        <v>167</v>
      </c>
      <c r="D265" t="s">
        <v>9</v>
      </c>
      <c r="E265" t="s">
        <v>5</v>
      </c>
      <c r="F265">
        <v>33</v>
      </c>
      <c r="H265" s="55">
        <f t="shared" si="16"/>
        <v>1838</v>
      </c>
      <c r="I265" s="55" t="str">
        <f t="shared" si="17"/>
        <v/>
      </c>
      <c r="J265" t="s">
        <v>127</v>
      </c>
      <c r="K265" t="s">
        <v>1193</v>
      </c>
      <c r="L265" s="52" t="str">
        <f t="shared" si="19"/>
        <v>Head</v>
      </c>
      <c r="M265" s="52">
        <f t="shared" si="18"/>
        <v>264</v>
      </c>
      <c r="N265" s="2" t="s">
        <v>187</v>
      </c>
      <c r="O265" s="2">
        <v>57</v>
      </c>
      <c r="P265" s="52" t="s">
        <v>1651</v>
      </c>
    </row>
    <row r="266" spans="1:16" x14ac:dyDescent="0.2">
      <c r="A266" s="52">
        <v>265</v>
      </c>
      <c r="B266" t="s">
        <v>156</v>
      </c>
      <c r="C266" t="s">
        <v>123</v>
      </c>
      <c r="D266" t="s">
        <v>397</v>
      </c>
      <c r="E266" t="s">
        <v>5</v>
      </c>
      <c r="G266">
        <v>29</v>
      </c>
      <c r="H266" s="55" t="str">
        <f t="shared" si="16"/>
        <v/>
      </c>
      <c r="I266" s="55">
        <f t="shared" si="17"/>
        <v>1842</v>
      </c>
      <c r="J266" t="s">
        <v>1301</v>
      </c>
      <c r="K266" t="s">
        <v>733</v>
      </c>
      <c r="L266" s="52" t="str">
        <f t="shared" si="19"/>
        <v>Wife</v>
      </c>
      <c r="M266" s="52">
        <f t="shared" si="18"/>
        <v>264</v>
      </c>
      <c r="N266" s="2" t="s">
        <v>187</v>
      </c>
      <c r="O266" s="2">
        <v>57</v>
      </c>
      <c r="P266" s="52" t="s">
        <v>1651</v>
      </c>
    </row>
    <row r="267" spans="1:16" x14ac:dyDescent="0.2">
      <c r="A267" s="52">
        <v>266</v>
      </c>
      <c r="B267" t="s">
        <v>156</v>
      </c>
      <c r="C267" t="s">
        <v>289</v>
      </c>
      <c r="D267" t="s">
        <v>409</v>
      </c>
      <c r="E267" t="s">
        <v>761</v>
      </c>
      <c r="F267">
        <v>8</v>
      </c>
      <c r="H267" s="55">
        <f t="shared" si="16"/>
        <v>1863</v>
      </c>
      <c r="I267" s="55" t="str">
        <f t="shared" si="17"/>
        <v/>
      </c>
      <c r="J267" t="s">
        <v>784</v>
      </c>
      <c r="K267" t="s">
        <v>733</v>
      </c>
      <c r="L267" s="52" t="str">
        <f t="shared" si="19"/>
        <v>Son</v>
      </c>
      <c r="M267" s="52">
        <f t="shared" si="18"/>
        <v>264</v>
      </c>
      <c r="N267" s="2" t="s">
        <v>187</v>
      </c>
      <c r="O267" s="2">
        <v>57</v>
      </c>
      <c r="P267" s="52" t="s">
        <v>1651</v>
      </c>
    </row>
    <row r="268" spans="1:16" x14ac:dyDescent="0.2">
      <c r="A268" s="52">
        <v>267</v>
      </c>
      <c r="B268" t="s">
        <v>156</v>
      </c>
      <c r="C268" t="s">
        <v>419</v>
      </c>
      <c r="D268" t="s">
        <v>409</v>
      </c>
      <c r="E268" t="s">
        <v>761</v>
      </c>
      <c r="F268">
        <v>3</v>
      </c>
      <c r="H268" s="55">
        <f t="shared" si="16"/>
        <v>1868</v>
      </c>
      <c r="I268" s="55" t="str">
        <f t="shared" si="17"/>
        <v/>
      </c>
      <c r="J268" t="s">
        <v>1301</v>
      </c>
      <c r="K268" t="s">
        <v>733</v>
      </c>
      <c r="L268" s="52" t="str">
        <f t="shared" si="19"/>
        <v>Son</v>
      </c>
      <c r="M268" s="52">
        <f t="shared" si="18"/>
        <v>264</v>
      </c>
      <c r="N268" s="2" t="s">
        <v>187</v>
      </c>
      <c r="O268" s="2">
        <v>57</v>
      </c>
      <c r="P268" s="52" t="s">
        <v>1651</v>
      </c>
    </row>
    <row r="269" spans="1:16" x14ac:dyDescent="0.2">
      <c r="A269" s="52">
        <v>268</v>
      </c>
      <c r="B269" t="s">
        <v>43</v>
      </c>
      <c r="C269" t="s">
        <v>46</v>
      </c>
      <c r="D269" t="s">
        <v>1090</v>
      </c>
      <c r="E269" t="s">
        <v>427</v>
      </c>
      <c r="G269">
        <v>68</v>
      </c>
      <c r="H269" s="55" t="str">
        <f t="shared" si="16"/>
        <v/>
      </c>
      <c r="I269" s="55">
        <f t="shared" si="17"/>
        <v>1803</v>
      </c>
      <c r="J269" t="s">
        <v>227</v>
      </c>
      <c r="K269" t="s">
        <v>733</v>
      </c>
      <c r="L269" s="52" t="str">
        <f t="shared" si="19"/>
        <v>Mother-in-law</v>
      </c>
      <c r="M269" s="52">
        <f t="shared" si="18"/>
        <v>264</v>
      </c>
      <c r="N269" s="2" t="s">
        <v>187</v>
      </c>
      <c r="O269" s="2">
        <v>57</v>
      </c>
      <c r="P269" s="52" t="s">
        <v>1651</v>
      </c>
    </row>
    <row r="270" spans="1:16" x14ac:dyDescent="0.2">
      <c r="A270" s="52">
        <v>269</v>
      </c>
      <c r="B270" t="s">
        <v>996</v>
      </c>
      <c r="C270" t="s">
        <v>430</v>
      </c>
      <c r="D270" t="s">
        <v>422</v>
      </c>
      <c r="E270" t="s">
        <v>761</v>
      </c>
      <c r="G270">
        <v>16</v>
      </c>
      <c r="H270" s="55" t="str">
        <f t="shared" si="16"/>
        <v/>
      </c>
      <c r="I270" s="55">
        <f t="shared" si="17"/>
        <v>1855</v>
      </c>
      <c r="J270" t="s">
        <v>1008</v>
      </c>
      <c r="K270" t="s">
        <v>1091</v>
      </c>
      <c r="L270" s="52" t="str">
        <f t="shared" si="19"/>
        <v>Servant</v>
      </c>
      <c r="M270" s="52">
        <f t="shared" si="18"/>
        <v>264</v>
      </c>
      <c r="N270" s="2" t="s">
        <v>187</v>
      </c>
      <c r="O270" s="2">
        <v>57</v>
      </c>
      <c r="P270" s="52" t="s">
        <v>1651</v>
      </c>
    </row>
    <row r="271" spans="1:16" x14ac:dyDescent="0.2">
      <c r="A271" s="52">
        <v>270</v>
      </c>
      <c r="B271" t="s">
        <v>70</v>
      </c>
      <c r="C271" t="s">
        <v>201</v>
      </c>
      <c r="D271" t="s">
        <v>9</v>
      </c>
      <c r="E271" t="s">
        <v>427</v>
      </c>
      <c r="G271">
        <v>70</v>
      </c>
      <c r="H271" s="55" t="str">
        <f t="shared" si="16"/>
        <v/>
      </c>
      <c r="I271" s="55">
        <f t="shared" si="17"/>
        <v>1801</v>
      </c>
      <c r="J271" t="s">
        <v>15</v>
      </c>
      <c r="K271" t="s">
        <v>450</v>
      </c>
      <c r="L271" s="52" t="str">
        <f t="shared" si="19"/>
        <v>Head</v>
      </c>
      <c r="M271" s="52">
        <f t="shared" si="18"/>
        <v>270</v>
      </c>
      <c r="N271" t="s">
        <v>1301</v>
      </c>
      <c r="O271" s="2">
        <v>58</v>
      </c>
      <c r="P271" s="52" t="s">
        <v>1651</v>
      </c>
    </row>
    <row r="272" spans="1:16" x14ac:dyDescent="0.2">
      <c r="A272" s="52">
        <v>271</v>
      </c>
      <c r="B272" t="s">
        <v>70</v>
      </c>
      <c r="C272" t="s">
        <v>71</v>
      </c>
      <c r="D272" t="s">
        <v>409</v>
      </c>
      <c r="E272" t="s">
        <v>761</v>
      </c>
      <c r="F272">
        <v>35</v>
      </c>
      <c r="H272" s="55">
        <f t="shared" si="16"/>
        <v>1836</v>
      </c>
      <c r="I272" s="55" t="str">
        <f t="shared" si="17"/>
        <v/>
      </c>
      <c r="J272" t="s">
        <v>90</v>
      </c>
      <c r="K272" t="s">
        <v>1115</v>
      </c>
      <c r="L272" s="52" t="str">
        <f t="shared" si="19"/>
        <v>Son</v>
      </c>
      <c r="M272" s="52">
        <f t="shared" si="18"/>
        <v>270</v>
      </c>
      <c r="N272" t="s">
        <v>1301</v>
      </c>
      <c r="O272" s="2">
        <v>58</v>
      </c>
      <c r="P272" s="52" t="s">
        <v>1651</v>
      </c>
    </row>
    <row r="273" spans="1:16" x14ac:dyDescent="0.2">
      <c r="A273" s="52">
        <v>272</v>
      </c>
      <c r="B273" t="s">
        <v>74</v>
      </c>
      <c r="C273" t="s">
        <v>75</v>
      </c>
      <c r="D273" t="s">
        <v>9</v>
      </c>
      <c r="E273" t="s">
        <v>502</v>
      </c>
      <c r="F273">
        <v>81</v>
      </c>
      <c r="H273" s="55">
        <f t="shared" si="16"/>
        <v>1790</v>
      </c>
      <c r="I273" s="55" t="str">
        <f t="shared" si="17"/>
        <v/>
      </c>
      <c r="J273" t="s">
        <v>188</v>
      </c>
      <c r="K273" t="s">
        <v>999</v>
      </c>
      <c r="L273" s="52" t="str">
        <f t="shared" si="19"/>
        <v>Head</v>
      </c>
      <c r="M273" s="52">
        <f t="shared" si="18"/>
        <v>272</v>
      </c>
      <c r="N273" t="s">
        <v>1301</v>
      </c>
      <c r="O273" s="2">
        <v>59</v>
      </c>
      <c r="P273" s="52" t="s">
        <v>1651</v>
      </c>
    </row>
    <row r="274" spans="1:16" x14ac:dyDescent="0.2">
      <c r="A274" s="52">
        <v>273</v>
      </c>
      <c r="B274" t="s">
        <v>74</v>
      </c>
      <c r="C274" t="s">
        <v>57</v>
      </c>
      <c r="D274" t="s">
        <v>400</v>
      </c>
      <c r="E274" t="s">
        <v>761</v>
      </c>
      <c r="G274">
        <v>31</v>
      </c>
      <c r="H274" s="55" t="str">
        <f t="shared" si="16"/>
        <v/>
      </c>
      <c r="I274" s="55">
        <f t="shared" si="17"/>
        <v>1840</v>
      </c>
      <c r="J274" t="s">
        <v>435</v>
      </c>
      <c r="K274" t="s">
        <v>1115</v>
      </c>
      <c r="L274" s="52" t="str">
        <f t="shared" si="19"/>
        <v>Daughter</v>
      </c>
      <c r="M274" s="52">
        <f t="shared" si="18"/>
        <v>272</v>
      </c>
      <c r="N274" t="s">
        <v>1301</v>
      </c>
      <c r="O274" s="2">
        <v>59</v>
      </c>
      <c r="P274" s="52" t="s">
        <v>1651</v>
      </c>
    </row>
    <row r="275" spans="1:16" x14ac:dyDescent="0.2">
      <c r="A275" s="52">
        <v>274</v>
      </c>
      <c r="B275" t="s">
        <v>74</v>
      </c>
      <c r="C275" t="s">
        <v>44</v>
      </c>
      <c r="D275" t="s">
        <v>516</v>
      </c>
      <c r="E275" t="s">
        <v>761</v>
      </c>
      <c r="F275">
        <v>12</v>
      </c>
      <c r="H275" s="55">
        <f t="shared" si="16"/>
        <v>1859</v>
      </c>
      <c r="I275" s="55" t="str">
        <f t="shared" si="17"/>
        <v/>
      </c>
      <c r="J275" t="s">
        <v>90</v>
      </c>
      <c r="K275" t="s">
        <v>1115</v>
      </c>
      <c r="L275" s="52" t="str">
        <f t="shared" si="19"/>
        <v>Grandson</v>
      </c>
      <c r="M275" s="52">
        <f t="shared" si="18"/>
        <v>272</v>
      </c>
      <c r="N275" t="s">
        <v>1301</v>
      </c>
      <c r="O275" s="2">
        <v>59</v>
      </c>
      <c r="P275" s="52" t="s">
        <v>1651</v>
      </c>
    </row>
    <row r="276" spans="1:16" x14ac:dyDescent="0.2">
      <c r="A276" s="52">
        <v>275</v>
      </c>
      <c r="B276" t="s">
        <v>74</v>
      </c>
      <c r="C276" t="s">
        <v>888</v>
      </c>
      <c r="D276" t="s">
        <v>404</v>
      </c>
      <c r="E276" t="s">
        <v>761</v>
      </c>
      <c r="G276">
        <f>10/12</f>
        <v>0.83333333333333337</v>
      </c>
      <c r="H276" s="55" t="str">
        <f t="shared" si="16"/>
        <v/>
      </c>
      <c r="I276" s="55">
        <f t="shared" si="17"/>
        <v>1870</v>
      </c>
      <c r="J276" t="s">
        <v>1301</v>
      </c>
      <c r="K276" t="s">
        <v>1115</v>
      </c>
      <c r="L276" s="52" t="str">
        <f t="shared" si="19"/>
        <v>Granddaughter</v>
      </c>
      <c r="M276" s="52">
        <f t="shared" si="18"/>
        <v>272</v>
      </c>
      <c r="N276" t="s">
        <v>1301</v>
      </c>
      <c r="O276" s="2">
        <v>59</v>
      </c>
      <c r="P276" s="52" t="s">
        <v>1651</v>
      </c>
    </row>
    <row r="277" spans="1:16" x14ac:dyDescent="0.2">
      <c r="A277" s="52">
        <v>276</v>
      </c>
      <c r="B277" t="s">
        <v>1092</v>
      </c>
      <c r="C277" t="s">
        <v>635</v>
      </c>
      <c r="D277" t="s">
        <v>437</v>
      </c>
      <c r="E277" t="s">
        <v>761</v>
      </c>
      <c r="G277">
        <v>31</v>
      </c>
      <c r="H277" s="55" t="str">
        <f t="shared" si="16"/>
        <v/>
      </c>
      <c r="I277" s="55">
        <f t="shared" si="17"/>
        <v>1840</v>
      </c>
      <c r="J277" t="s">
        <v>313</v>
      </c>
      <c r="K277" t="s">
        <v>564</v>
      </c>
      <c r="L277" s="52" t="str">
        <f t="shared" si="19"/>
        <v>Niece</v>
      </c>
      <c r="M277" s="52">
        <f t="shared" si="18"/>
        <v>272</v>
      </c>
      <c r="N277" t="s">
        <v>1301</v>
      </c>
      <c r="O277" s="2">
        <v>59</v>
      </c>
      <c r="P277" s="52" t="s">
        <v>1651</v>
      </c>
    </row>
    <row r="278" spans="1:16" x14ac:dyDescent="0.2">
      <c r="A278" s="52">
        <v>277</v>
      </c>
      <c r="B278" t="s">
        <v>74</v>
      </c>
      <c r="C278" t="s">
        <v>1093</v>
      </c>
      <c r="D278" t="s">
        <v>9</v>
      </c>
      <c r="E278" t="s">
        <v>5</v>
      </c>
      <c r="F278">
        <v>33</v>
      </c>
      <c r="H278" s="55">
        <f t="shared" si="16"/>
        <v>1838</v>
      </c>
      <c r="I278" s="55" t="str">
        <f t="shared" si="17"/>
        <v/>
      </c>
      <c r="J278" t="s">
        <v>184</v>
      </c>
      <c r="K278" t="s">
        <v>1115</v>
      </c>
      <c r="L278" s="52" t="str">
        <f t="shared" si="19"/>
        <v>Head</v>
      </c>
      <c r="M278" s="52">
        <f t="shared" si="18"/>
        <v>277</v>
      </c>
      <c r="N278" t="s">
        <v>1301</v>
      </c>
      <c r="O278" s="2">
        <v>60</v>
      </c>
      <c r="P278" s="52" t="s">
        <v>1651</v>
      </c>
    </row>
    <row r="279" spans="1:16" x14ac:dyDescent="0.2">
      <c r="A279" s="52">
        <v>278</v>
      </c>
      <c r="B279" t="s">
        <v>74</v>
      </c>
      <c r="C279" t="s">
        <v>635</v>
      </c>
      <c r="D279" t="s">
        <v>397</v>
      </c>
      <c r="E279" t="s">
        <v>5</v>
      </c>
      <c r="G279">
        <v>35</v>
      </c>
      <c r="H279" s="55" t="str">
        <f t="shared" si="16"/>
        <v/>
      </c>
      <c r="I279" s="55">
        <f t="shared" si="17"/>
        <v>1836</v>
      </c>
      <c r="J279" t="s">
        <v>1301</v>
      </c>
      <c r="K279" t="s">
        <v>733</v>
      </c>
      <c r="L279" s="52" t="str">
        <f t="shared" si="19"/>
        <v>Wife</v>
      </c>
      <c r="M279" s="52">
        <f t="shared" si="18"/>
        <v>277</v>
      </c>
      <c r="N279" t="s">
        <v>1301</v>
      </c>
      <c r="O279" s="2">
        <v>60</v>
      </c>
      <c r="P279" s="52" t="s">
        <v>1651</v>
      </c>
    </row>
    <row r="280" spans="1:16" x14ac:dyDescent="0.2">
      <c r="A280" s="52">
        <v>279</v>
      </c>
      <c r="B280" t="s">
        <v>74</v>
      </c>
      <c r="C280" t="s">
        <v>75</v>
      </c>
      <c r="D280" t="s">
        <v>409</v>
      </c>
      <c r="E280" t="s">
        <v>761</v>
      </c>
      <c r="F280">
        <v>6</v>
      </c>
      <c r="H280" s="55">
        <f t="shared" si="16"/>
        <v>1865</v>
      </c>
      <c r="I280" s="55" t="str">
        <f t="shared" si="17"/>
        <v/>
      </c>
      <c r="J280" t="s">
        <v>784</v>
      </c>
      <c r="K280" t="s">
        <v>861</v>
      </c>
      <c r="L280" s="52" t="str">
        <f t="shared" si="19"/>
        <v>Son</v>
      </c>
      <c r="M280" s="52">
        <f t="shared" si="18"/>
        <v>277</v>
      </c>
      <c r="N280" t="s">
        <v>1301</v>
      </c>
      <c r="O280" s="2">
        <v>60</v>
      </c>
      <c r="P280" s="52" t="s">
        <v>1651</v>
      </c>
    </row>
    <row r="281" spans="1:16" x14ac:dyDescent="0.2">
      <c r="A281" s="52">
        <v>280</v>
      </c>
      <c r="B281" t="s">
        <v>67</v>
      </c>
      <c r="C281" t="s">
        <v>44</v>
      </c>
      <c r="D281" t="s">
        <v>9</v>
      </c>
      <c r="E281" t="s">
        <v>5</v>
      </c>
      <c r="F281">
        <v>59</v>
      </c>
      <c r="H281" s="55">
        <f t="shared" si="16"/>
        <v>1812</v>
      </c>
      <c r="I281" s="55" t="str">
        <f t="shared" si="17"/>
        <v/>
      </c>
      <c r="J281" t="s">
        <v>12</v>
      </c>
      <c r="K281" t="s">
        <v>1094</v>
      </c>
      <c r="L281" s="52" t="str">
        <f t="shared" si="19"/>
        <v>Head</v>
      </c>
      <c r="M281" s="52">
        <f t="shared" si="18"/>
        <v>280</v>
      </c>
      <c r="N281" t="s">
        <v>1301</v>
      </c>
      <c r="O281" s="2">
        <v>61</v>
      </c>
      <c r="P281" s="52" t="s">
        <v>1651</v>
      </c>
    </row>
    <row r="282" spans="1:16" x14ac:dyDescent="0.2">
      <c r="A282" s="52">
        <v>281</v>
      </c>
      <c r="B282" t="s">
        <v>67</v>
      </c>
      <c r="C282" t="s">
        <v>123</v>
      </c>
      <c r="D282" t="s">
        <v>397</v>
      </c>
      <c r="E282" t="s">
        <v>5</v>
      </c>
      <c r="G282">
        <v>59</v>
      </c>
      <c r="H282" s="55" t="str">
        <f t="shared" si="16"/>
        <v/>
      </c>
      <c r="I282" s="55">
        <f t="shared" si="17"/>
        <v>1812</v>
      </c>
      <c r="J282" t="s">
        <v>1301</v>
      </c>
      <c r="K282" t="s">
        <v>842</v>
      </c>
      <c r="L282" s="52" t="str">
        <f t="shared" si="19"/>
        <v>Wife</v>
      </c>
      <c r="M282" s="52">
        <f t="shared" si="18"/>
        <v>280</v>
      </c>
      <c r="N282" t="s">
        <v>1301</v>
      </c>
      <c r="O282" s="2">
        <v>61</v>
      </c>
      <c r="P282" s="52" t="s">
        <v>1651</v>
      </c>
    </row>
    <row r="283" spans="1:16" x14ac:dyDescent="0.2">
      <c r="A283" s="52">
        <v>282</v>
      </c>
      <c r="B283" t="s">
        <v>67</v>
      </c>
      <c r="C283" t="s">
        <v>391</v>
      </c>
      <c r="D283" t="s">
        <v>400</v>
      </c>
      <c r="E283" t="s">
        <v>761</v>
      </c>
      <c r="G283">
        <v>29</v>
      </c>
      <c r="H283" s="55" t="str">
        <f t="shared" si="16"/>
        <v/>
      </c>
      <c r="I283" s="55">
        <f t="shared" si="17"/>
        <v>1842</v>
      </c>
      <c r="J283" t="s">
        <v>1043</v>
      </c>
      <c r="K283" t="s">
        <v>1115</v>
      </c>
      <c r="L283" s="52" t="str">
        <f t="shared" si="19"/>
        <v>Daughter</v>
      </c>
      <c r="M283" s="52">
        <f t="shared" si="18"/>
        <v>280</v>
      </c>
      <c r="N283" t="s">
        <v>1301</v>
      </c>
      <c r="O283" s="2">
        <v>61</v>
      </c>
      <c r="P283" s="52" t="s">
        <v>1651</v>
      </c>
    </row>
    <row r="284" spans="1:16" x14ac:dyDescent="0.2">
      <c r="A284" s="52">
        <v>283</v>
      </c>
      <c r="B284" t="s">
        <v>67</v>
      </c>
      <c r="C284" t="s">
        <v>65</v>
      </c>
      <c r="D284" t="s">
        <v>409</v>
      </c>
      <c r="E284" t="s">
        <v>761</v>
      </c>
      <c r="F284">
        <v>15</v>
      </c>
      <c r="H284" s="55">
        <f t="shared" si="16"/>
        <v>1856</v>
      </c>
      <c r="I284" s="55" t="str">
        <f t="shared" si="17"/>
        <v/>
      </c>
      <c r="J284" t="s">
        <v>12</v>
      </c>
      <c r="K284" t="s">
        <v>1115</v>
      </c>
      <c r="L284" s="52" t="str">
        <f t="shared" si="19"/>
        <v>Son</v>
      </c>
      <c r="M284" s="52">
        <f t="shared" si="18"/>
        <v>280</v>
      </c>
      <c r="N284" t="s">
        <v>1301</v>
      </c>
      <c r="O284" s="2">
        <v>61</v>
      </c>
      <c r="P284" s="52" t="s">
        <v>1651</v>
      </c>
    </row>
    <row r="285" spans="1:16" x14ac:dyDescent="0.2">
      <c r="A285" s="52">
        <v>284</v>
      </c>
      <c r="B285" t="s">
        <v>67</v>
      </c>
      <c r="C285" t="s">
        <v>1010</v>
      </c>
      <c r="D285" t="s">
        <v>516</v>
      </c>
      <c r="E285" t="s">
        <v>761</v>
      </c>
      <c r="F285">
        <v>5</v>
      </c>
      <c r="H285" s="55">
        <f t="shared" si="16"/>
        <v>1866</v>
      </c>
      <c r="I285" s="55" t="str">
        <f t="shared" si="17"/>
        <v/>
      </c>
      <c r="J285" t="s">
        <v>784</v>
      </c>
      <c r="K285" t="s">
        <v>1095</v>
      </c>
      <c r="L285" s="52" t="str">
        <f t="shared" si="19"/>
        <v>Grandson</v>
      </c>
      <c r="M285" s="52">
        <f t="shared" si="18"/>
        <v>280</v>
      </c>
      <c r="N285" t="s">
        <v>1301</v>
      </c>
      <c r="O285" s="2">
        <v>61</v>
      </c>
      <c r="P285" s="52" t="s">
        <v>1651</v>
      </c>
    </row>
    <row r="286" spans="1:16" x14ac:dyDescent="0.2">
      <c r="A286" s="52">
        <v>285</v>
      </c>
      <c r="B286" t="s">
        <v>43</v>
      </c>
      <c r="C286" t="s">
        <v>71</v>
      </c>
      <c r="D286" t="s">
        <v>9</v>
      </c>
      <c r="E286" t="s">
        <v>5</v>
      </c>
      <c r="F286">
        <v>29</v>
      </c>
      <c r="H286" s="55">
        <f t="shared" si="16"/>
        <v>1842</v>
      </c>
      <c r="I286" s="55" t="str">
        <f t="shared" si="17"/>
        <v/>
      </c>
      <c r="J286" t="s">
        <v>12</v>
      </c>
      <c r="K286" t="s">
        <v>1115</v>
      </c>
      <c r="L286" s="52" t="str">
        <f t="shared" si="19"/>
        <v>Head</v>
      </c>
      <c r="M286" s="52">
        <f t="shared" si="18"/>
        <v>285</v>
      </c>
      <c r="N286" t="s">
        <v>1301</v>
      </c>
      <c r="O286" s="2">
        <v>62</v>
      </c>
      <c r="P286" s="52" t="s">
        <v>1651</v>
      </c>
    </row>
    <row r="287" spans="1:16" x14ac:dyDescent="0.2">
      <c r="A287" s="52">
        <v>286</v>
      </c>
      <c r="B287" t="s">
        <v>43</v>
      </c>
      <c r="C287" t="s">
        <v>46</v>
      </c>
      <c r="D287" t="s">
        <v>397</v>
      </c>
      <c r="E287" t="s">
        <v>5</v>
      </c>
      <c r="G287">
        <v>29</v>
      </c>
      <c r="H287" s="55" t="str">
        <f t="shared" si="16"/>
        <v/>
      </c>
      <c r="I287" s="55">
        <f t="shared" si="17"/>
        <v>1842</v>
      </c>
      <c r="J287" t="s">
        <v>1301</v>
      </c>
      <c r="K287" t="s">
        <v>733</v>
      </c>
      <c r="L287" s="52" t="str">
        <f t="shared" si="19"/>
        <v>Wife</v>
      </c>
      <c r="M287" s="52">
        <f t="shared" si="18"/>
        <v>285</v>
      </c>
      <c r="N287" t="s">
        <v>1301</v>
      </c>
      <c r="O287" s="2">
        <v>62</v>
      </c>
      <c r="P287" s="52" t="s">
        <v>1651</v>
      </c>
    </row>
    <row r="288" spans="1:16" x14ac:dyDescent="0.2">
      <c r="A288" s="52">
        <v>287</v>
      </c>
      <c r="B288" t="s">
        <v>43</v>
      </c>
      <c r="C288" t="s">
        <v>635</v>
      </c>
      <c r="D288" t="s">
        <v>400</v>
      </c>
      <c r="E288" t="s">
        <v>761</v>
      </c>
      <c r="G288">
        <v>4</v>
      </c>
      <c r="H288" s="55" t="str">
        <f t="shared" si="16"/>
        <v/>
      </c>
      <c r="I288" s="55">
        <f t="shared" si="17"/>
        <v>1867</v>
      </c>
      <c r="J288" t="s">
        <v>784</v>
      </c>
      <c r="K288" t="s">
        <v>1115</v>
      </c>
      <c r="L288" s="52" t="str">
        <f t="shared" si="19"/>
        <v>Daughter</v>
      </c>
      <c r="M288" s="52">
        <f t="shared" si="18"/>
        <v>285</v>
      </c>
      <c r="N288" t="s">
        <v>1301</v>
      </c>
      <c r="O288" s="2">
        <v>62</v>
      </c>
      <c r="P288" s="52" t="s">
        <v>1651</v>
      </c>
    </row>
    <row r="289" spans="1:16" x14ac:dyDescent="0.2">
      <c r="A289" s="52">
        <v>288</v>
      </c>
      <c r="B289" t="s">
        <v>43</v>
      </c>
      <c r="C289" t="s">
        <v>60</v>
      </c>
      <c r="D289" t="s">
        <v>409</v>
      </c>
      <c r="E289" t="s">
        <v>761</v>
      </c>
      <c r="F289">
        <v>3</v>
      </c>
      <c r="H289" s="55">
        <f t="shared" si="16"/>
        <v>1868</v>
      </c>
      <c r="I289" s="55" t="str">
        <f t="shared" si="17"/>
        <v/>
      </c>
      <c r="J289" t="s">
        <v>784</v>
      </c>
      <c r="K289" t="s">
        <v>1115</v>
      </c>
      <c r="L289" s="52" t="str">
        <f t="shared" si="19"/>
        <v>Son</v>
      </c>
      <c r="M289" s="52">
        <f t="shared" si="18"/>
        <v>285</v>
      </c>
      <c r="N289" t="s">
        <v>1301</v>
      </c>
      <c r="O289" s="2">
        <v>62</v>
      </c>
      <c r="P289" s="52" t="s">
        <v>1651</v>
      </c>
    </row>
    <row r="290" spans="1:16" x14ac:dyDescent="0.2">
      <c r="A290" s="52">
        <v>289</v>
      </c>
      <c r="B290" t="s">
        <v>43</v>
      </c>
      <c r="C290" t="s">
        <v>623</v>
      </c>
      <c r="D290" t="s">
        <v>409</v>
      </c>
      <c r="E290" t="s">
        <v>761</v>
      </c>
      <c r="F290">
        <f>1/12</f>
        <v>8.3333333333333329E-2</v>
      </c>
      <c r="H290" s="55">
        <f t="shared" si="16"/>
        <v>1871</v>
      </c>
      <c r="I290" s="55" t="str">
        <f t="shared" si="17"/>
        <v/>
      </c>
      <c r="J290" t="s">
        <v>1301</v>
      </c>
      <c r="K290" t="s">
        <v>1115</v>
      </c>
      <c r="L290" s="52" t="str">
        <f t="shared" si="19"/>
        <v>Son</v>
      </c>
      <c r="M290" s="52">
        <f t="shared" si="18"/>
        <v>285</v>
      </c>
      <c r="N290" t="s">
        <v>1301</v>
      </c>
      <c r="O290" s="2">
        <v>62</v>
      </c>
      <c r="P290" s="52" t="s">
        <v>1651</v>
      </c>
    </row>
    <row r="291" spans="1:16" x14ac:dyDescent="0.2">
      <c r="A291" s="52">
        <v>290</v>
      </c>
      <c r="B291" t="s">
        <v>118</v>
      </c>
      <c r="C291" t="s">
        <v>430</v>
      </c>
      <c r="D291" t="s">
        <v>464</v>
      </c>
      <c r="E291" t="s">
        <v>761</v>
      </c>
      <c r="G291">
        <v>14</v>
      </c>
      <c r="H291" s="55" t="str">
        <f t="shared" si="16"/>
        <v/>
      </c>
      <c r="I291" s="55">
        <f t="shared" si="17"/>
        <v>1857</v>
      </c>
      <c r="J291" t="s">
        <v>1301</v>
      </c>
      <c r="K291" t="s">
        <v>1115</v>
      </c>
      <c r="L291" s="52" t="str">
        <f t="shared" si="19"/>
        <v>Visitor</v>
      </c>
      <c r="M291" s="52">
        <f t="shared" si="18"/>
        <v>285</v>
      </c>
      <c r="N291" t="s">
        <v>1301</v>
      </c>
      <c r="O291" s="2">
        <v>62</v>
      </c>
      <c r="P291" s="52" t="s">
        <v>1651</v>
      </c>
    </row>
    <row r="292" spans="1:16" x14ac:dyDescent="0.2">
      <c r="A292" s="52">
        <v>291</v>
      </c>
      <c r="B292" t="s">
        <v>122</v>
      </c>
      <c r="C292" t="s">
        <v>123</v>
      </c>
      <c r="D292" t="s">
        <v>9</v>
      </c>
      <c r="E292" t="s">
        <v>427</v>
      </c>
      <c r="G292">
        <v>86</v>
      </c>
      <c r="H292" s="55" t="str">
        <f t="shared" si="16"/>
        <v/>
      </c>
      <c r="I292" s="55">
        <f t="shared" si="17"/>
        <v>1785</v>
      </c>
      <c r="J292" t="s">
        <v>1301</v>
      </c>
      <c r="K292" t="s">
        <v>1096</v>
      </c>
      <c r="L292" s="52" t="str">
        <f t="shared" si="19"/>
        <v>Head</v>
      </c>
      <c r="M292" s="52">
        <f t="shared" si="18"/>
        <v>291</v>
      </c>
      <c r="N292" t="s">
        <v>1301</v>
      </c>
      <c r="O292" s="2">
        <v>63</v>
      </c>
      <c r="P292" s="52" t="s">
        <v>1651</v>
      </c>
    </row>
    <row r="293" spans="1:16" x14ac:dyDescent="0.2">
      <c r="A293" s="52">
        <v>292</v>
      </c>
      <c r="B293" t="s">
        <v>122</v>
      </c>
      <c r="C293" t="s">
        <v>46</v>
      </c>
      <c r="D293" t="s">
        <v>400</v>
      </c>
      <c r="E293" t="s">
        <v>761</v>
      </c>
      <c r="G293">
        <v>50</v>
      </c>
      <c r="H293" s="55" t="str">
        <f t="shared" si="16"/>
        <v/>
      </c>
      <c r="I293" s="55">
        <f t="shared" si="17"/>
        <v>1821</v>
      </c>
      <c r="J293" s="9" t="s">
        <v>313</v>
      </c>
      <c r="K293" t="s">
        <v>1097</v>
      </c>
      <c r="L293" s="52" t="str">
        <f t="shared" si="19"/>
        <v>Daughter</v>
      </c>
      <c r="M293" s="52">
        <f t="shared" si="18"/>
        <v>291</v>
      </c>
      <c r="N293" t="s">
        <v>1301</v>
      </c>
      <c r="O293" s="2">
        <v>63</v>
      </c>
      <c r="P293" s="52" t="s">
        <v>1651</v>
      </c>
    </row>
    <row r="294" spans="1:16" x14ac:dyDescent="0.2">
      <c r="A294" s="52">
        <v>293</v>
      </c>
      <c r="B294" t="s">
        <v>122</v>
      </c>
      <c r="C294" t="s">
        <v>50</v>
      </c>
      <c r="D294" t="s">
        <v>516</v>
      </c>
      <c r="E294" t="s">
        <v>761</v>
      </c>
      <c r="F294">
        <v>26</v>
      </c>
      <c r="H294" s="55">
        <f t="shared" si="16"/>
        <v>1845</v>
      </c>
      <c r="I294" s="55" t="str">
        <f t="shared" si="17"/>
        <v/>
      </c>
      <c r="J294" t="s">
        <v>90</v>
      </c>
      <c r="K294" t="s">
        <v>720</v>
      </c>
      <c r="L294" s="52" t="str">
        <f t="shared" si="19"/>
        <v>Grandson</v>
      </c>
      <c r="M294" s="52">
        <f t="shared" si="18"/>
        <v>291</v>
      </c>
      <c r="N294" t="s">
        <v>1301</v>
      </c>
      <c r="O294" s="2">
        <v>63</v>
      </c>
      <c r="P294" s="52" t="s">
        <v>1651</v>
      </c>
    </row>
    <row r="295" spans="1:16" x14ac:dyDescent="0.2">
      <c r="A295" s="52">
        <v>294</v>
      </c>
      <c r="B295" t="s">
        <v>64</v>
      </c>
      <c r="C295" t="s">
        <v>65</v>
      </c>
      <c r="D295" t="s">
        <v>9</v>
      </c>
      <c r="E295" t="s">
        <v>5</v>
      </c>
      <c r="F295">
        <v>80</v>
      </c>
      <c r="H295" s="55">
        <f t="shared" si="16"/>
        <v>1791</v>
      </c>
      <c r="I295" s="55" t="str">
        <f t="shared" si="17"/>
        <v/>
      </c>
      <c r="J295" t="s">
        <v>1301</v>
      </c>
      <c r="K295" t="s">
        <v>903</v>
      </c>
      <c r="L295" s="52" t="str">
        <f t="shared" si="19"/>
        <v>Head</v>
      </c>
      <c r="M295" s="52">
        <f t="shared" si="18"/>
        <v>294</v>
      </c>
      <c r="N295" t="s">
        <v>1301</v>
      </c>
      <c r="O295" s="2">
        <v>64</v>
      </c>
      <c r="P295" s="52" t="s">
        <v>1651</v>
      </c>
    </row>
    <row r="296" spans="1:16" x14ac:dyDescent="0.2">
      <c r="A296" s="52">
        <v>295</v>
      </c>
      <c r="B296" t="s">
        <v>64</v>
      </c>
      <c r="C296" t="s">
        <v>57</v>
      </c>
      <c r="D296" t="s">
        <v>397</v>
      </c>
      <c r="E296" t="s">
        <v>5</v>
      </c>
      <c r="G296">
        <v>82</v>
      </c>
      <c r="H296" s="55" t="str">
        <f t="shared" si="16"/>
        <v/>
      </c>
      <c r="I296" s="55">
        <f t="shared" si="17"/>
        <v>1789</v>
      </c>
      <c r="J296" t="s">
        <v>1301</v>
      </c>
      <c r="K296" t="s">
        <v>569</v>
      </c>
      <c r="L296" s="52" t="str">
        <f t="shared" si="19"/>
        <v>Wife</v>
      </c>
      <c r="M296" s="52">
        <f t="shared" si="18"/>
        <v>294</v>
      </c>
      <c r="N296" t="s">
        <v>1301</v>
      </c>
      <c r="O296" s="2">
        <v>64</v>
      </c>
      <c r="P296" s="52" t="s">
        <v>1651</v>
      </c>
    </row>
    <row r="297" spans="1:16" x14ac:dyDescent="0.2">
      <c r="A297" s="52">
        <v>296</v>
      </c>
      <c r="B297" t="s">
        <v>81</v>
      </c>
      <c r="C297" t="s">
        <v>44</v>
      </c>
      <c r="D297" t="s">
        <v>9</v>
      </c>
      <c r="E297" t="s">
        <v>5</v>
      </c>
      <c r="F297">
        <v>70</v>
      </c>
      <c r="H297" s="55">
        <f t="shared" si="16"/>
        <v>1801</v>
      </c>
      <c r="I297" s="55" t="str">
        <f t="shared" si="17"/>
        <v/>
      </c>
      <c r="J297" t="s">
        <v>189</v>
      </c>
      <c r="K297" t="s">
        <v>551</v>
      </c>
      <c r="L297" s="52" t="str">
        <f t="shared" si="19"/>
        <v>Head</v>
      </c>
      <c r="M297" s="52">
        <f t="shared" si="18"/>
        <v>296</v>
      </c>
      <c r="N297" t="s">
        <v>1301</v>
      </c>
      <c r="O297" s="2">
        <v>65</v>
      </c>
      <c r="P297" s="52" t="s">
        <v>1651</v>
      </c>
    </row>
    <row r="298" spans="1:16" x14ac:dyDescent="0.2">
      <c r="A298" s="52">
        <v>297</v>
      </c>
      <c r="B298" t="s">
        <v>81</v>
      </c>
      <c r="C298" t="s">
        <v>57</v>
      </c>
      <c r="D298" t="s">
        <v>397</v>
      </c>
      <c r="E298" t="s">
        <v>5</v>
      </c>
      <c r="G298">
        <v>68</v>
      </c>
      <c r="H298" s="55" t="str">
        <f t="shared" si="16"/>
        <v/>
      </c>
      <c r="I298" s="55">
        <f t="shared" si="17"/>
        <v>1803</v>
      </c>
      <c r="J298" t="s">
        <v>1301</v>
      </c>
      <c r="K298" t="s">
        <v>1115</v>
      </c>
      <c r="L298" s="52" t="str">
        <f t="shared" si="19"/>
        <v>Wife</v>
      </c>
      <c r="M298" s="52">
        <f t="shared" si="18"/>
        <v>296</v>
      </c>
      <c r="N298" t="s">
        <v>1301</v>
      </c>
      <c r="O298" s="2">
        <v>65</v>
      </c>
      <c r="P298" s="52" t="s">
        <v>1651</v>
      </c>
    </row>
    <row r="299" spans="1:16" x14ac:dyDescent="0.2">
      <c r="A299" s="52">
        <v>298</v>
      </c>
      <c r="B299" t="s">
        <v>81</v>
      </c>
      <c r="C299" t="s">
        <v>44</v>
      </c>
      <c r="D299" t="s">
        <v>409</v>
      </c>
      <c r="E299" t="s">
        <v>761</v>
      </c>
      <c r="F299">
        <v>38</v>
      </c>
      <c r="H299" s="55">
        <f t="shared" si="16"/>
        <v>1833</v>
      </c>
      <c r="I299" s="55" t="str">
        <f t="shared" si="17"/>
        <v/>
      </c>
      <c r="J299" t="s">
        <v>1098</v>
      </c>
      <c r="K299" t="s">
        <v>1115</v>
      </c>
      <c r="L299" s="52" t="str">
        <f t="shared" si="19"/>
        <v>Son</v>
      </c>
      <c r="M299" s="52">
        <f t="shared" si="18"/>
        <v>296</v>
      </c>
      <c r="N299" t="s">
        <v>1301</v>
      </c>
      <c r="O299" s="2">
        <v>65</v>
      </c>
      <c r="P299" s="52" t="s">
        <v>1651</v>
      </c>
    </row>
    <row r="300" spans="1:16" x14ac:dyDescent="0.2">
      <c r="A300" s="52">
        <v>299</v>
      </c>
      <c r="B300" t="s">
        <v>81</v>
      </c>
      <c r="C300" t="s">
        <v>101</v>
      </c>
      <c r="D300" t="s">
        <v>409</v>
      </c>
      <c r="E300" t="s">
        <v>761</v>
      </c>
      <c r="F300">
        <v>28</v>
      </c>
      <c r="H300" s="55">
        <f t="shared" si="16"/>
        <v>1843</v>
      </c>
      <c r="I300" s="55" t="str">
        <f t="shared" si="17"/>
        <v/>
      </c>
      <c r="J300" t="s">
        <v>12</v>
      </c>
      <c r="K300" t="s">
        <v>1115</v>
      </c>
      <c r="L300" s="52" t="str">
        <f t="shared" si="19"/>
        <v>Son</v>
      </c>
      <c r="M300" s="52">
        <f t="shared" si="18"/>
        <v>296</v>
      </c>
      <c r="N300" t="s">
        <v>1301</v>
      </c>
      <c r="O300" s="2">
        <v>65</v>
      </c>
      <c r="P300" s="52" t="s">
        <v>1651</v>
      </c>
    </row>
    <row r="301" spans="1:16" x14ac:dyDescent="0.2">
      <c r="A301" s="52">
        <v>300</v>
      </c>
      <c r="B301" t="s">
        <v>103</v>
      </c>
      <c r="C301" t="s">
        <v>1099</v>
      </c>
      <c r="D301" t="s">
        <v>9</v>
      </c>
      <c r="E301" t="s">
        <v>5</v>
      </c>
      <c r="F301">
        <v>57</v>
      </c>
      <c r="H301" s="55">
        <f t="shared" si="16"/>
        <v>1814</v>
      </c>
      <c r="I301" s="55" t="str">
        <f t="shared" si="17"/>
        <v/>
      </c>
      <c r="J301" t="s">
        <v>89</v>
      </c>
      <c r="K301" t="s">
        <v>480</v>
      </c>
      <c r="L301" s="52" t="str">
        <f t="shared" si="19"/>
        <v>Head</v>
      </c>
      <c r="M301" s="52">
        <f t="shared" si="18"/>
        <v>300</v>
      </c>
      <c r="N301" t="s">
        <v>1301</v>
      </c>
      <c r="O301" s="2">
        <v>66</v>
      </c>
      <c r="P301" s="52" t="s">
        <v>1651</v>
      </c>
    </row>
    <row r="302" spans="1:16" x14ac:dyDescent="0.2">
      <c r="A302" s="52">
        <v>301</v>
      </c>
      <c r="B302" t="s">
        <v>103</v>
      </c>
      <c r="C302" t="s">
        <v>1100</v>
      </c>
      <c r="D302" t="s">
        <v>397</v>
      </c>
      <c r="E302" t="s">
        <v>5</v>
      </c>
      <c r="G302">
        <v>67</v>
      </c>
      <c r="H302" s="55" t="str">
        <f t="shared" si="16"/>
        <v/>
      </c>
      <c r="I302" s="55">
        <f t="shared" si="17"/>
        <v>1804</v>
      </c>
      <c r="J302" t="s">
        <v>1301</v>
      </c>
      <c r="K302" t="s">
        <v>1101</v>
      </c>
      <c r="L302" s="52" t="str">
        <f t="shared" si="19"/>
        <v>Wife</v>
      </c>
      <c r="M302" s="52">
        <f t="shared" si="18"/>
        <v>300</v>
      </c>
      <c r="N302" t="s">
        <v>1301</v>
      </c>
      <c r="O302" s="2">
        <v>66</v>
      </c>
      <c r="P302" s="52" t="s">
        <v>1651</v>
      </c>
    </row>
    <row r="303" spans="1:16" x14ac:dyDescent="0.2">
      <c r="A303" s="52">
        <v>302</v>
      </c>
      <c r="B303" s="9" t="s">
        <v>2863</v>
      </c>
      <c r="C303" s="9" t="s">
        <v>2206</v>
      </c>
      <c r="D303" t="s">
        <v>1090</v>
      </c>
      <c r="E303" t="s">
        <v>427</v>
      </c>
      <c r="G303">
        <v>65</v>
      </c>
      <c r="H303" s="55" t="str">
        <f t="shared" si="16"/>
        <v/>
      </c>
      <c r="I303" s="55">
        <f t="shared" si="17"/>
        <v>1806</v>
      </c>
      <c r="J303" t="s">
        <v>227</v>
      </c>
      <c r="K303" t="s">
        <v>1102</v>
      </c>
      <c r="L303" s="52" t="str">
        <f t="shared" si="19"/>
        <v>Mother-in-law</v>
      </c>
      <c r="M303" s="52">
        <f t="shared" si="18"/>
        <v>300</v>
      </c>
      <c r="N303" t="s">
        <v>1301</v>
      </c>
      <c r="O303" s="2">
        <v>66</v>
      </c>
      <c r="P303" s="52" t="s">
        <v>1651</v>
      </c>
    </row>
    <row r="304" spans="1:16" x14ac:dyDescent="0.2">
      <c r="A304" s="52">
        <v>303</v>
      </c>
      <c r="B304" t="s">
        <v>270</v>
      </c>
      <c r="C304" t="s">
        <v>1103</v>
      </c>
      <c r="D304" t="s">
        <v>422</v>
      </c>
      <c r="E304" t="s">
        <v>761</v>
      </c>
      <c r="G304">
        <v>41</v>
      </c>
      <c r="H304" s="55" t="str">
        <f t="shared" si="16"/>
        <v/>
      </c>
      <c r="I304" s="55">
        <f t="shared" si="17"/>
        <v>1830</v>
      </c>
      <c r="J304" t="s">
        <v>1104</v>
      </c>
      <c r="K304" t="s">
        <v>1105</v>
      </c>
      <c r="L304" s="52" t="str">
        <f t="shared" si="19"/>
        <v>Servant</v>
      </c>
      <c r="M304" s="52">
        <f t="shared" si="18"/>
        <v>300</v>
      </c>
      <c r="N304" t="s">
        <v>1301</v>
      </c>
      <c r="O304" s="2">
        <v>66</v>
      </c>
      <c r="P304" s="52" t="s">
        <v>1651</v>
      </c>
    </row>
    <row r="305" spans="1:16" x14ac:dyDescent="0.2">
      <c r="A305" s="52">
        <v>304</v>
      </c>
      <c r="B305" t="s">
        <v>1106</v>
      </c>
      <c r="C305" t="s">
        <v>123</v>
      </c>
      <c r="D305" t="s">
        <v>422</v>
      </c>
      <c r="E305" t="s">
        <v>761</v>
      </c>
      <c r="G305">
        <v>27</v>
      </c>
      <c r="H305" s="55" t="str">
        <f t="shared" si="16"/>
        <v/>
      </c>
      <c r="I305" s="55">
        <f t="shared" si="17"/>
        <v>1844</v>
      </c>
      <c r="J305" t="s">
        <v>699</v>
      </c>
      <c r="K305" t="s">
        <v>480</v>
      </c>
      <c r="L305" s="52" t="str">
        <f t="shared" si="19"/>
        <v>Servant</v>
      </c>
      <c r="M305" s="52">
        <f t="shared" si="18"/>
        <v>300</v>
      </c>
      <c r="N305" t="s">
        <v>1301</v>
      </c>
      <c r="O305" s="2">
        <v>66</v>
      </c>
      <c r="P305" s="52" t="s">
        <v>1651</v>
      </c>
    </row>
    <row r="306" spans="1:16" x14ac:dyDescent="0.2">
      <c r="A306" s="52">
        <v>305</v>
      </c>
      <c r="B306" t="s">
        <v>1107</v>
      </c>
      <c r="C306" t="s">
        <v>123</v>
      </c>
      <c r="D306" t="s">
        <v>422</v>
      </c>
      <c r="E306" t="s">
        <v>761</v>
      </c>
      <c r="G306">
        <v>26</v>
      </c>
      <c r="H306" s="55" t="str">
        <f t="shared" si="16"/>
        <v/>
      </c>
      <c r="I306" s="55">
        <f t="shared" si="17"/>
        <v>1845</v>
      </c>
      <c r="J306" t="s">
        <v>1111</v>
      </c>
      <c r="K306" t="s">
        <v>1108</v>
      </c>
      <c r="L306" s="52" t="str">
        <f t="shared" si="19"/>
        <v>Servant</v>
      </c>
      <c r="M306" s="52">
        <f t="shared" si="18"/>
        <v>300</v>
      </c>
      <c r="N306" t="s">
        <v>1301</v>
      </c>
      <c r="O306" s="2">
        <v>66</v>
      </c>
      <c r="P306" s="52" t="s">
        <v>1651</v>
      </c>
    </row>
    <row r="307" spans="1:16" x14ac:dyDescent="0.2">
      <c r="A307" s="52">
        <v>306</v>
      </c>
      <c r="B307" t="s">
        <v>1109</v>
      </c>
      <c r="C307" t="s">
        <v>430</v>
      </c>
      <c r="D307" t="s">
        <v>422</v>
      </c>
      <c r="E307" t="s">
        <v>761</v>
      </c>
      <c r="G307">
        <v>33</v>
      </c>
      <c r="H307" s="55" t="str">
        <f t="shared" si="16"/>
        <v/>
      </c>
      <c r="I307" s="55">
        <f t="shared" si="17"/>
        <v>1838</v>
      </c>
      <c r="J307" t="s">
        <v>1110</v>
      </c>
      <c r="K307" t="s">
        <v>508</v>
      </c>
      <c r="L307" s="52" t="str">
        <f t="shared" si="19"/>
        <v>Servant</v>
      </c>
      <c r="M307" s="52">
        <f t="shared" si="18"/>
        <v>300</v>
      </c>
      <c r="N307" t="s">
        <v>1301</v>
      </c>
      <c r="O307" s="2">
        <v>66</v>
      </c>
      <c r="P307" s="52" t="s">
        <v>1651</v>
      </c>
    </row>
    <row r="308" spans="1:16" x14ac:dyDescent="0.2">
      <c r="A308" s="52">
        <v>307</v>
      </c>
      <c r="B308" t="s">
        <v>76</v>
      </c>
      <c r="C308" t="s">
        <v>338</v>
      </c>
      <c r="D308" t="s">
        <v>422</v>
      </c>
      <c r="E308" t="s">
        <v>761</v>
      </c>
      <c r="G308">
        <v>17</v>
      </c>
      <c r="H308" s="55" t="str">
        <f t="shared" si="16"/>
        <v/>
      </c>
      <c r="I308" s="55">
        <f t="shared" si="17"/>
        <v>1854</v>
      </c>
      <c r="J308" t="s">
        <v>984</v>
      </c>
      <c r="K308" t="s">
        <v>1112</v>
      </c>
      <c r="L308" s="52" t="str">
        <f t="shared" si="19"/>
        <v>Servant</v>
      </c>
      <c r="M308" s="52">
        <f t="shared" si="18"/>
        <v>300</v>
      </c>
      <c r="N308" t="s">
        <v>1301</v>
      </c>
      <c r="O308" s="2">
        <v>66</v>
      </c>
      <c r="P308" s="52" t="s">
        <v>1651</v>
      </c>
    </row>
    <row r="309" spans="1:16" x14ac:dyDescent="0.2">
      <c r="A309" s="52">
        <v>308</v>
      </c>
      <c r="B309" t="s">
        <v>1113</v>
      </c>
      <c r="C309" t="s">
        <v>635</v>
      </c>
      <c r="D309" t="s">
        <v>422</v>
      </c>
      <c r="E309" t="s">
        <v>761</v>
      </c>
      <c r="G309">
        <v>18</v>
      </c>
      <c r="H309" s="55" t="str">
        <f t="shared" si="16"/>
        <v/>
      </c>
      <c r="I309" s="55">
        <f t="shared" si="17"/>
        <v>1853</v>
      </c>
      <c r="J309" t="s">
        <v>1043</v>
      </c>
      <c r="K309" t="s">
        <v>1044</v>
      </c>
      <c r="L309" s="52" t="str">
        <f t="shared" si="19"/>
        <v>Servant</v>
      </c>
      <c r="M309" s="52">
        <v>44</v>
      </c>
      <c r="N309" s="2" t="s">
        <v>190</v>
      </c>
      <c r="O309" s="2">
        <v>44</v>
      </c>
      <c r="P309" s="52" t="s">
        <v>1651</v>
      </c>
    </row>
  </sheetData>
  <autoFilter ref="A1:P309"/>
  <phoneticPr fontId="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34"/>
  <sheetViews>
    <sheetView workbookViewId="0">
      <pane xSplit="1" ySplit="1" topLeftCell="B2" activePane="bottomRight" state="frozen"/>
      <selection pane="topRight" activeCell="B1" sqref="B1"/>
      <selection pane="bottomLeft" activeCell="A2" sqref="A2"/>
      <selection pane="bottomRight" activeCell="C166" sqref="C166"/>
    </sheetView>
  </sheetViews>
  <sheetFormatPr defaultRowHeight="12.75" x14ac:dyDescent="0.2"/>
  <cols>
    <col min="1" max="1" width="6" style="52" customWidth="1"/>
    <col min="2" max="2" width="11.85546875" bestFit="1" customWidth="1"/>
    <col min="3" max="3" width="10.42578125" customWidth="1"/>
    <col min="4" max="4" width="14.42578125" bestFit="1" customWidth="1"/>
    <col min="8" max="9" width="9.140625" style="52"/>
    <col min="10" max="10" width="24.28515625" customWidth="1"/>
    <col min="11" max="11" width="25.5703125" customWidth="1"/>
    <col min="12" max="13" width="9.140625" style="52"/>
    <col min="14" max="14" width="18" style="12" customWidth="1"/>
    <col min="16" max="16" width="26.5703125" style="52" customWidth="1"/>
  </cols>
  <sheetData>
    <row r="1" spans="1:16" s="1" customFormat="1" ht="63.75" x14ac:dyDescent="0.25">
      <c r="A1" s="57" t="s">
        <v>4</v>
      </c>
      <c r="B1" s="1" t="s">
        <v>7</v>
      </c>
      <c r="C1" s="1" t="s">
        <v>8</v>
      </c>
      <c r="D1" s="1" t="s">
        <v>0</v>
      </c>
      <c r="E1" s="1" t="s">
        <v>5</v>
      </c>
      <c r="F1" s="1" t="s">
        <v>20</v>
      </c>
      <c r="G1" s="1" t="s">
        <v>21</v>
      </c>
      <c r="H1" s="57" t="s">
        <v>629</v>
      </c>
      <c r="I1" s="57" t="s">
        <v>630</v>
      </c>
      <c r="J1" s="1" t="s">
        <v>2</v>
      </c>
      <c r="K1" s="1" t="s">
        <v>1</v>
      </c>
      <c r="L1" s="63" t="s">
        <v>10</v>
      </c>
      <c r="M1" s="65" t="s">
        <v>11</v>
      </c>
      <c r="N1" s="5" t="s">
        <v>3</v>
      </c>
      <c r="O1" s="1" t="s">
        <v>6</v>
      </c>
      <c r="P1" s="57" t="s">
        <v>40</v>
      </c>
    </row>
    <row r="2" spans="1:16" x14ac:dyDescent="0.2">
      <c r="A2" s="52">
        <v>1</v>
      </c>
      <c r="B2" t="s">
        <v>256</v>
      </c>
      <c r="C2" t="s">
        <v>44</v>
      </c>
      <c r="D2" t="s">
        <v>9</v>
      </c>
      <c r="E2" t="s">
        <v>5</v>
      </c>
      <c r="F2">
        <v>21</v>
      </c>
      <c r="H2" s="55">
        <f>IF(ISBLANK(F2),"",INT(1881.25-F2))</f>
        <v>1860</v>
      </c>
      <c r="I2" s="55" t="str">
        <f>IF(ISBLANK(G2),"",IF(ISBLANK(F2),INT(1881.25-G2),"Error"))</f>
        <v/>
      </c>
      <c r="J2" t="s">
        <v>12</v>
      </c>
      <c r="K2" t="s">
        <v>1114</v>
      </c>
      <c r="L2" s="52" t="str">
        <f>IF(ISBLANK(D2),"",D2)</f>
        <v>Head</v>
      </c>
      <c r="M2" s="52">
        <v>1</v>
      </c>
      <c r="N2" s="2" t="s">
        <v>299</v>
      </c>
      <c r="O2" s="2">
        <v>64</v>
      </c>
      <c r="P2" s="52" t="s">
        <v>1651</v>
      </c>
    </row>
    <row r="3" spans="1:16" x14ac:dyDescent="0.2">
      <c r="A3" s="52">
        <v>2</v>
      </c>
      <c r="B3" t="s">
        <v>256</v>
      </c>
      <c r="C3" t="s">
        <v>439</v>
      </c>
      <c r="D3" t="s">
        <v>397</v>
      </c>
      <c r="E3" t="s">
        <v>5</v>
      </c>
      <c r="G3">
        <v>22</v>
      </c>
      <c r="H3" s="55" t="str">
        <f t="shared" ref="H3:H66" si="0">IF(ISBLANK(F3),"",INT(1881.25-F3))</f>
        <v/>
      </c>
      <c r="I3" s="55">
        <f t="shared" ref="I3:I66" si="1">IF(ISBLANK(G3),"",IF(ISBLANK(F3),INT(1881.25-G3),"Error"))</f>
        <v>1859</v>
      </c>
      <c r="J3" t="s">
        <v>837</v>
      </c>
      <c r="K3" t="s">
        <v>861</v>
      </c>
      <c r="L3" s="52" t="str">
        <f t="shared" ref="L3:L66" si="2">IF(ISBLANK(D3),"",D3)</f>
        <v>Wife</v>
      </c>
      <c r="M3" s="52">
        <f t="shared" ref="M3:M66" si="3">IF(OR(L3="Vacant",L3="Head"),A3,M2)</f>
        <v>1</v>
      </c>
      <c r="N3" s="2" t="s">
        <v>299</v>
      </c>
      <c r="O3" s="2">
        <v>64</v>
      </c>
      <c r="P3" s="52" t="s">
        <v>1651</v>
      </c>
    </row>
    <row r="4" spans="1:16" x14ac:dyDescent="0.2">
      <c r="A4" s="52">
        <v>3</v>
      </c>
      <c r="B4" t="s">
        <v>256</v>
      </c>
      <c r="C4" t="s">
        <v>44</v>
      </c>
      <c r="D4" t="s">
        <v>409</v>
      </c>
      <c r="E4" t="s">
        <v>1309</v>
      </c>
      <c r="F4">
        <v>1</v>
      </c>
      <c r="H4" s="55">
        <f t="shared" si="0"/>
        <v>1880</v>
      </c>
      <c r="I4" s="55" t="str">
        <f t="shared" si="1"/>
        <v/>
      </c>
      <c r="J4" t="s">
        <v>1301</v>
      </c>
      <c r="K4" t="s">
        <v>1115</v>
      </c>
      <c r="L4" s="52" t="str">
        <f t="shared" si="2"/>
        <v>Son</v>
      </c>
      <c r="M4" s="52">
        <f t="shared" si="3"/>
        <v>1</v>
      </c>
      <c r="N4" s="2" t="s">
        <v>299</v>
      </c>
      <c r="O4" s="2">
        <v>64</v>
      </c>
      <c r="P4" s="52" t="s">
        <v>1651</v>
      </c>
    </row>
    <row r="5" spans="1:16" x14ac:dyDescent="0.2">
      <c r="A5" s="52">
        <v>4</v>
      </c>
      <c r="B5" t="s">
        <v>216</v>
      </c>
      <c r="C5" t="s">
        <v>44</v>
      </c>
      <c r="D5" t="s">
        <v>9</v>
      </c>
      <c r="E5" t="s">
        <v>5</v>
      </c>
      <c r="F5">
        <v>62</v>
      </c>
      <c r="H5" s="55">
        <f t="shared" si="0"/>
        <v>1819</v>
      </c>
      <c r="I5" s="55" t="str">
        <f t="shared" si="1"/>
        <v/>
      </c>
      <c r="J5" t="s">
        <v>126</v>
      </c>
      <c r="K5" t="s">
        <v>756</v>
      </c>
      <c r="L5" s="52" t="str">
        <f t="shared" si="2"/>
        <v>Head</v>
      </c>
      <c r="M5" s="52">
        <f t="shared" si="3"/>
        <v>4</v>
      </c>
      <c r="N5" s="2" t="s">
        <v>299</v>
      </c>
      <c r="O5" s="2">
        <v>65</v>
      </c>
      <c r="P5" s="52" t="s">
        <v>1651</v>
      </c>
    </row>
    <row r="6" spans="1:16" x14ac:dyDescent="0.2">
      <c r="A6" s="52">
        <v>5</v>
      </c>
      <c r="B6" t="s">
        <v>216</v>
      </c>
      <c r="C6" t="s">
        <v>200</v>
      </c>
      <c r="D6" t="s">
        <v>397</v>
      </c>
      <c r="E6" t="s">
        <v>5</v>
      </c>
      <c r="G6">
        <v>57</v>
      </c>
      <c r="H6" s="55" t="str">
        <f t="shared" si="0"/>
        <v/>
      </c>
      <c r="I6" s="55">
        <f t="shared" si="1"/>
        <v>1824</v>
      </c>
      <c r="J6" t="s">
        <v>1116</v>
      </c>
      <c r="K6" t="s">
        <v>1115</v>
      </c>
      <c r="L6" s="52" t="str">
        <f t="shared" si="2"/>
        <v>Wife</v>
      </c>
      <c r="M6" s="52">
        <f t="shared" si="3"/>
        <v>4</v>
      </c>
      <c r="N6" s="2" t="s">
        <v>299</v>
      </c>
      <c r="O6" s="2">
        <v>65</v>
      </c>
      <c r="P6" s="52" t="s">
        <v>1651</v>
      </c>
    </row>
    <row r="7" spans="1:16" x14ac:dyDescent="0.2">
      <c r="A7" s="52">
        <v>6</v>
      </c>
      <c r="B7" t="s">
        <v>216</v>
      </c>
      <c r="C7" t="s">
        <v>1117</v>
      </c>
      <c r="D7" t="s">
        <v>400</v>
      </c>
      <c r="E7" t="s">
        <v>761</v>
      </c>
      <c r="G7">
        <v>34</v>
      </c>
      <c r="H7" s="55" t="str">
        <f t="shared" si="0"/>
        <v/>
      </c>
      <c r="I7" s="55">
        <f t="shared" si="1"/>
        <v>1847</v>
      </c>
      <c r="J7" t="s">
        <v>699</v>
      </c>
      <c r="K7" t="s">
        <v>1115</v>
      </c>
      <c r="L7" s="52" t="str">
        <f t="shared" si="2"/>
        <v>Daughter</v>
      </c>
      <c r="M7" s="52">
        <f t="shared" si="3"/>
        <v>4</v>
      </c>
      <c r="N7" s="2" t="s">
        <v>299</v>
      </c>
      <c r="O7" s="2">
        <v>65</v>
      </c>
      <c r="P7" s="52" t="s">
        <v>1651</v>
      </c>
    </row>
    <row r="8" spans="1:16" x14ac:dyDescent="0.2">
      <c r="A8" s="52">
        <v>7</v>
      </c>
      <c r="B8" t="s">
        <v>216</v>
      </c>
      <c r="C8" t="s">
        <v>1118</v>
      </c>
      <c r="D8" t="s">
        <v>409</v>
      </c>
      <c r="E8" t="s">
        <v>761</v>
      </c>
      <c r="F8">
        <v>18</v>
      </c>
      <c r="H8" s="55">
        <f t="shared" si="0"/>
        <v>1863</v>
      </c>
      <c r="I8" s="55" t="str">
        <f t="shared" si="1"/>
        <v/>
      </c>
      <c r="J8" t="s">
        <v>1302</v>
      </c>
      <c r="K8" t="s">
        <v>1115</v>
      </c>
      <c r="L8" s="52" t="str">
        <f t="shared" si="2"/>
        <v>Son</v>
      </c>
      <c r="M8" s="52">
        <f t="shared" si="3"/>
        <v>4</v>
      </c>
      <c r="N8" s="2" t="s">
        <v>299</v>
      </c>
      <c r="O8" s="2">
        <v>65</v>
      </c>
      <c r="P8" s="52" t="s">
        <v>1651</v>
      </c>
    </row>
    <row r="9" spans="1:16" x14ac:dyDescent="0.2">
      <c r="A9" s="52">
        <v>8</v>
      </c>
      <c r="B9" t="s">
        <v>216</v>
      </c>
      <c r="C9" t="s">
        <v>44</v>
      </c>
      <c r="D9" t="s">
        <v>409</v>
      </c>
      <c r="E9" t="s">
        <v>761</v>
      </c>
      <c r="F9">
        <v>16</v>
      </c>
      <c r="H9" s="55">
        <f t="shared" si="0"/>
        <v>1865</v>
      </c>
      <c r="I9" s="55" t="str">
        <f t="shared" si="1"/>
        <v/>
      </c>
      <c r="J9" t="s">
        <v>1302</v>
      </c>
      <c r="K9" t="s">
        <v>1115</v>
      </c>
      <c r="L9" s="52" t="str">
        <f t="shared" si="2"/>
        <v>Son</v>
      </c>
      <c r="M9" s="52">
        <f t="shared" si="3"/>
        <v>4</v>
      </c>
      <c r="N9" s="2" t="s">
        <v>299</v>
      </c>
      <c r="O9" s="2">
        <v>65</v>
      </c>
      <c r="P9" s="52" t="s">
        <v>1651</v>
      </c>
    </row>
    <row r="10" spans="1:16" x14ac:dyDescent="0.2">
      <c r="A10" s="52">
        <v>9</v>
      </c>
      <c r="B10" t="s">
        <v>216</v>
      </c>
      <c r="C10" t="s">
        <v>1089</v>
      </c>
      <c r="D10" t="s">
        <v>409</v>
      </c>
      <c r="E10" t="s">
        <v>1309</v>
      </c>
      <c r="F10">
        <v>12</v>
      </c>
      <c r="H10" s="55">
        <f t="shared" si="0"/>
        <v>1869</v>
      </c>
      <c r="I10" s="55" t="str">
        <f t="shared" si="1"/>
        <v/>
      </c>
      <c r="J10" t="s">
        <v>784</v>
      </c>
      <c r="K10" t="s">
        <v>1115</v>
      </c>
      <c r="L10" s="52" t="str">
        <f t="shared" si="2"/>
        <v>Son</v>
      </c>
      <c r="M10" s="52">
        <f t="shared" si="3"/>
        <v>4</v>
      </c>
      <c r="N10" s="2" t="s">
        <v>299</v>
      </c>
      <c r="O10" s="2">
        <v>65</v>
      </c>
      <c r="P10" s="52" t="s">
        <v>1651</v>
      </c>
    </row>
    <row r="11" spans="1:16" x14ac:dyDescent="0.2">
      <c r="A11" s="52">
        <v>10</v>
      </c>
      <c r="B11" t="s">
        <v>156</v>
      </c>
      <c r="C11" t="s">
        <v>123</v>
      </c>
      <c r="D11" t="s">
        <v>9</v>
      </c>
      <c r="E11" t="s">
        <v>427</v>
      </c>
      <c r="G11">
        <v>38</v>
      </c>
      <c r="H11" s="55" t="str">
        <f t="shared" si="0"/>
        <v/>
      </c>
      <c r="I11" s="55">
        <f t="shared" si="1"/>
        <v>1843</v>
      </c>
      <c r="J11" t="s">
        <v>217</v>
      </c>
      <c r="K11" t="s">
        <v>733</v>
      </c>
      <c r="L11" s="52" t="str">
        <f t="shared" si="2"/>
        <v>Head</v>
      </c>
      <c r="M11" s="52">
        <f t="shared" si="3"/>
        <v>10</v>
      </c>
      <c r="N11" s="2" t="s">
        <v>299</v>
      </c>
      <c r="O11" s="2">
        <v>66</v>
      </c>
      <c r="P11" s="52" t="s">
        <v>1651</v>
      </c>
    </row>
    <row r="12" spans="1:16" x14ac:dyDescent="0.2">
      <c r="A12" s="52">
        <v>11</v>
      </c>
      <c r="B12" t="s">
        <v>156</v>
      </c>
      <c r="C12" t="s">
        <v>289</v>
      </c>
      <c r="D12" t="s">
        <v>409</v>
      </c>
      <c r="E12" t="s">
        <v>761</v>
      </c>
      <c r="F12">
        <v>18</v>
      </c>
      <c r="H12" s="55">
        <f t="shared" si="0"/>
        <v>1863</v>
      </c>
      <c r="I12" s="55" t="str">
        <f t="shared" si="1"/>
        <v/>
      </c>
      <c r="J12" t="s">
        <v>12</v>
      </c>
      <c r="K12" t="s">
        <v>733</v>
      </c>
      <c r="L12" s="52" t="str">
        <f t="shared" si="2"/>
        <v>Son</v>
      </c>
      <c r="M12" s="52">
        <f t="shared" si="3"/>
        <v>10</v>
      </c>
      <c r="N12" s="2" t="s">
        <v>299</v>
      </c>
      <c r="O12" s="2">
        <v>66</v>
      </c>
      <c r="P12" s="52" t="s">
        <v>1651</v>
      </c>
    </row>
    <row r="13" spans="1:16" x14ac:dyDescent="0.2">
      <c r="A13" s="52">
        <v>12</v>
      </c>
      <c r="B13" t="s">
        <v>156</v>
      </c>
      <c r="C13" t="s">
        <v>1119</v>
      </c>
      <c r="D13" t="s">
        <v>409</v>
      </c>
      <c r="E13" t="s">
        <v>1309</v>
      </c>
      <c r="F13">
        <v>13</v>
      </c>
      <c r="H13" s="55">
        <f t="shared" si="0"/>
        <v>1868</v>
      </c>
      <c r="I13" s="55" t="str">
        <f t="shared" si="1"/>
        <v/>
      </c>
      <c r="J13" t="s">
        <v>784</v>
      </c>
      <c r="K13" t="s">
        <v>733</v>
      </c>
      <c r="L13" s="52" t="str">
        <f t="shared" si="2"/>
        <v>Son</v>
      </c>
      <c r="M13" s="52">
        <f t="shared" si="3"/>
        <v>10</v>
      </c>
      <c r="N13" s="2" t="s">
        <v>299</v>
      </c>
      <c r="O13" s="2">
        <v>66</v>
      </c>
      <c r="P13" s="52" t="s">
        <v>1651</v>
      </c>
    </row>
    <row r="14" spans="1:16" x14ac:dyDescent="0.2">
      <c r="A14" s="52">
        <v>13</v>
      </c>
      <c r="B14" t="s">
        <v>43</v>
      </c>
      <c r="C14" t="s">
        <v>46</v>
      </c>
      <c r="D14" t="s">
        <v>823</v>
      </c>
      <c r="E14" t="s">
        <v>427</v>
      </c>
      <c r="G14">
        <v>78</v>
      </c>
      <c r="H14" s="55" t="str">
        <f t="shared" si="0"/>
        <v/>
      </c>
      <c r="I14" s="55">
        <f t="shared" si="1"/>
        <v>1803</v>
      </c>
      <c r="J14" t="s">
        <v>227</v>
      </c>
      <c r="K14" t="s">
        <v>733</v>
      </c>
      <c r="L14" s="52" t="str">
        <f t="shared" si="2"/>
        <v>Mother</v>
      </c>
      <c r="M14" s="52">
        <f t="shared" si="3"/>
        <v>10</v>
      </c>
      <c r="N14" s="2" t="s">
        <v>299</v>
      </c>
      <c r="O14" s="2">
        <v>66</v>
      </c>
      <c r="P14" s="52" t="s">
        <v>1651</v>
      </c>
    </row>
    <row r="15" spans="1:16" x14ac:dyDescent="0.2">
      <c r="A15" s="52">
        <v>14</v>
      </c>
      <c r="B15" s="9" t="s">
        <v>214</v>
      </c>
      <c r="C15" t="s">
        <v>257</v>
      </c>
      <c r="D15" t="s">
        <v>705</v>
      </c>
      <c r="E15" t="s">
        <v>761</v>
      </c>
      <c r="F15">
        <v>48</v>
      </c>
      <c r="H15" s="55">
        <f t="shared" si="0"/>
        <v>1833</v>
      </c>
      <c r="I15" s="55" t="str">
        <f t="shared" si="1"/>
        <v/>
      </c>
      <c r="J15" t="s">
        <v>12</v>
      </c>
      <c r="K15" t="s">
        <v>733</v>
      </c>
      <c r="L15" s="52" t="str">
        <f t="shared" si="2"/>
        <v>Lodger</v>
      </c>
      <c r="M15" s="52">
        <f t="shared" si="3"/>
        <v>10</v>
      </c>
      <c r="N15" s="2" t="s">
        <v>299</v>
      </c>
      <c r="O15" s="2">
        <v>66</v>
      </c>
      <c r="P15" s="52" t="s">
        <v>1651</v>
      </c>
    </row>
    <row r="16" spans="1:16" x14ac:dyDescent="0.2">
      <c r="A16" s="52">
        <v>15</v>
      </c>
      <c r="B16" t="s">
        <v>67</v>
      </c>
      <c r="C16" t="s">
        <v>44</v>
      </c>
      <c r="D16" t="s">
        <v>9</v>
      </c>
      <c r="E16" t="s">
        <v>5</v>
      </c>
      <c r="F16">
        <v>69</v>
      </c>
      <c r="H16" s="55">
        <f t="shared" si="0"/>
        <v>1812</v>
      </c>
      <c r="I16" s="55" t="str">
        <f t="shared" si="1"/>
        <v/>
      </c>
      <c r="J16" t="s">
        <v>12</v>
      </c>
      <c r="K16" t="s">
        <v>899</v>
      </c>
      <c r="L16" s="52" t="str">
        <f t="shared" si="2"/>
        <v>Head</v>
      </c>
      <c r="M16" s="52">
        <f t="shared" si="3"/>
        <v>15</v>
      </c>
      <c r="N16" s="2" t="s">
        <v>299</v>
      </c>
      <c r="O16" s="2">
        <v>68</v>
      </c>
      <c r="P16" s="52" t="s">
        <v>1651</v>
      </c>
    </row>
    <row r="17" spans="1:16" x14ac:dyDescent="0.2">
      <c r="A17" s="52">
        <v>16</v>
      </c>
      <c r="B17" t="s">
        <v>67</v>
      </c>
      <c r="C17" t="s">
        <v>123</v>
      </c>
      <c r="D17" t="s">
        <v>397</v>
      </c>
      <c r="E17" t="s">
        <v>5</v>
      </c>
      <c r="G17">
        <v>69</v>
      </c>
      <c r="H17" s="55" t="str">
        <f t="shared" si="0"/>
        <v/>
      </c>
      <c r="I17" s="55">
        <f t="shared" si="1"/>
        <v>1812</v>
      </c>
      <c r="J17" t="s">
        <v>397</v>
      </c>
      <c r="K17" t="s">
        <v>842</v>
      </c>
      <c r="L17" s="52" t="str">
        <f t="shared" si="2"/>
        <v>Wife</v>
      </c>
      <c r="M17" s="52">
        <f t="shared" si="3"/>
        <v>15</v>
      </c>
      <c r="N17" s="2" t="s">
        <v>299</v>
      </c>
      <c r="O17" s="2">
        <v>68</v>
      </c>
      <c r="P17" s="52" t="s">
        <v>1651</v>
      </c>
    </row>
    <row r="18" spans="1:16" x14ac:dyDescent="0.2">
      <c r="A18" s="52">
        <v>17</v>
      </c>
      <c r="B18" t="s">
        <v>67</v>
      </c>
      <c r="C18" t="s">
        <v>65</v>
      </c>
      <c r="D18" t="s">
        <v>409</v>
      </c>
      <c r="E18" t="s">
        <v>761</v>
      </c>
      <c r="F18">
        <v>25</v>
      </c>
      <c r="H18" s="55">
        <f t="shared" si="0"/>
        <v>1856</v>
      </c>
      <c r="I18" s="55" t="str">
        <f t="shared" si="1"/>
        <v/>
      </c>
      <c r="J18" t="s">
        <v>12</v>
      </c>
      <c r="K18" t="s">
        <v>1115</v>
      </c>
      <c r="L18" s="52" t="str">
        <f t="shared" si="2"/>
        <v>Son</v>
      </c>
      <c r="M18" s="52">
        <f t="shared" si="3"/>
        <v>15</v>
      </c>
      <c r="N18" s="2" t="s">
        <v>299</v>
      </c>
      <c r="O18" s="2">
        <v>68</v>
      </c>
      <c r="P18" s="52" t="s">
        <v>1651</v>
      </c>
    </row>
    <row r="19" spans="1:16" x14ac:dyDescent="0.2">
      <c r="A19" s="52">
        <v>18</v>
      </c>
      <c r="B19" t="s">
        <v>102</v>
      </c>
      <c r="C19" t="s">
        <v>60</v>
      </c>
      <c r="D19" t="s">
        <v>705</v>
      </c>
      <c r="E19" t="s">
        <v>761</v>
      </c>
      <c r="F19">
        <v>68</v>
      </c>
      <c r="H19" s="55">
        <f t="shared" si="0"/>
        <v>1813</v>
      </c>
      <c r="I19" s="55" t="str">
        <f t="shared" si="1"/>
        <v/>
      </c>
      <c r="J19" t="s">
        <v>12</v>
      </c>
      <c r="K19" t="s">
        <v>551</v>
      </c>
      <c r="L19" s="52" t="str">
        <f t="shared" si="2"/>
        <v>Lodger</v>
      </c>
      <c r="M19" s="52">
        <f t="shared" si="3"/>
        <v>15</v>
      </c>
      <c r="N19" s="2" t="s">
        <v>299</v>
      </c>
      <c r="O19" s="2">
        <v>68</v>
      </c>
      <c r="P19" s="52" t="s">
        <v>1651</v>
      </c>
    </row>
    <row r="20" spans="1:16" x14ac:dyDescent="0.2">
      <c r="A20" s="52">
        <v>19</v>
      </c>
      <c r="B20" t="s">
        <v>258</v>
      </c>
      <c r="C20" t="s">
        <v>215</v>
      </c>
      <c r="D20" t="s">
        <v>9</v>
      </c>
      <c r="E20" t="s">
        <v>5</v>
      </c>
      <c r="F20">
        <v>62</v>
      </c>
      <c r="H20" s="55">
        <f t="shared" si="0"/>
        <v>1819</v>
      </c>
      <c r="I20" s="55" t="str">
        <f t="shared" si="1"/>
        <v/>
      </c>
      <c r="J20" t="s">
        <v>12</v>
      </c>
      <c r="K20" t="s">
        <v>462</v>
      </c>
      <c r="L20" s="52" t="str">
        <f t="shared" si="2"/>
        <v>Head</v>
      </c>
      <c r="M20" s="52">
        <f t="shared" si="3"/>
        <v>19</v>
      </c>
      <c r="N20" s="2" t="s">
        <v>299</v>
      </c>
      <c r="O20" s="2">
        <v>70</v>
      </c>
      <c r="P20" s="52" t="s">
        <v>3476</v>
      </c>
    </row>
    <row r="21" spans="1:16" x14ac:dyDescent="0.2">
      <c r="A21" s="52">
        <v>20</v>
      </c>
      <c r="B21" t="s">
        <v>258</v>
      </c>
      <c r="C21" t="s">
        <v>391</v>
      </c>
      <c r="D21" t="s">
        <v>397</v>
      </c>
      <c r="E21" t="s">
        <v>5</v>
      </c>
      <c r="G21">
        <v>66</v>
      </c>
      <c r="H21" s="55" t="str">
        <f t="shared" si="0"/>
        <v/>
      </c>
      <c r="I21" s="55">
        <f t="shared" si="1"/>
        <v>1815</v>
      </c>
      <c r="J21" t="s">
        <v>397</v>
      </c>
      <c r="K21" t="s">
        <v>878</v>
      </c>
      <c r="L21" s="52" t="str">
        <f t="shared" si="2"/>
        <v>Wife</v>
      </c>
      <c r="M21" s="52">
        <f t="shared" si="3"/>
        <v>19</v>
      </c>
      <c r="N21" s="2" t="s">
        <v>299</v>
      </c>
      <c r="O21" s="2">
        <v>70</v>
      </c>
      <c r="P21" s="52" t="s">
        <v>3477</v>
      </c>
    </row>
    <row r="22" spans="1:16" x14ac:dyDescent="0.2">
      <c r="A22" s="52">
        <v>21</v>
      </c>
      <c r="B22" t="s">
        <v>259</v>
      </c>
      <c r="C22" t="s">
        <v>57</v>
      </c>
      <c r="D22" t="s">
        <v>9</v>
      </c>
      <c r="E22" t="s">
        <v>427</v>
      </c>
      <c r="G22">
        <v>78</v>
      </c>
      <c r="H22" s="55" t="str">
        <f t="shared" si="0"/>
        <v/>
      </c>
      <c r="I22" s="55">
        <f t="shared" si="1"/>
        <v>1803</v>
      </c>
      <c r="J22" t="s">
        <v>218</v>
      </c>
      <c r="K22" t="s">
        <v>835</v>
      </c>
      <c r="L22" s="52" t="str">
        <f t="shared" si="2"/>
        <v>Head</v>
      </c>
      <c r="M22" s="52">
        <f t="shared" si="3"/>
        <v>21</v>
      </c>
      <c r="N22" s="2" t="s">
        <v>299</v>
      </c>
      <c r="O22" s="2">
        <v>71</v>
      </c>
      <c r="P22" s="52" t="s">
        <v>1651</v>
      </c>
    </row>
    <row r="23" spans="1:16" x14ac:dyDescent="0.2">
      <c r="A23" s="52">
        <v>22</v>
      </c>
      <c r="B23" t="s">
        <v>259</v>
      </c>
      <c r="C23" t="s">
        <v>263</v>
      </c>
      <c r="D23" t="s">
        <v>400</v>
      </c>
      <c r="E23" t="s">
        <v>761</v>
      </c>
      <c r="G23">
        <v>31</v>
      </c>
      <c r="H23" s="55" t="str">
        <f t="shared" si="0"/>
        <v/>
      </c>
      <c r="I23" s="55">
        <f t="shared" si="1"/>
        <v>1850</v>
      </c>
      <c r="J23" t="s">
        <v>400</v>
      </c>
      <c r="K23" t="s">
        <v>835</v>
      </c>
      <c r="L23" s="52" t="str">
        <f t="shared" si="2"/>
        <v>Daughter</v>
      </c>
      <c r="M23" s="52">
        <f t="shared" si="3"/>
        <v>21</v>
      </c>
      <c r="N23" s="2" t="s">
        <v>299</v>
      </c>
      <c r="O23" s="2">
        <v>71</v>
      </c>
      <c r="P23" s="52" t="s">
        <v>1651</v>
      </c>
    </row>
    <row r="24" spans="1:16" x14ac:dyDescent="0.2">
      <c r="A24" s="52">
        <v>23</v>
      </c>
      <c r="B24" t="s">
        <v>70</v>
      </c>
      <c r="C24" t="s">
        <v>71</v>
      </c>
      <c r="D24" t="s">
        <v>9</v>
      </c>
      <c r="E24" t="s">
        <v>5</v>
      </c>
      <c r="F24">
        <v>37</v>
      </c>
      <c r="H24" s="55">
        <f t="shared" si="0"/>
        <v>1844</v>
      </c>
      <c r="I24" s="55" t="str">
        <f t="shared" si="1"/>
        <v/>
      </c>
      <c r="J24" t="s">
        <v>12</v>
      </c>
      <c r="K24" t="s">
        <v>1115</v>
      </c>
      <c r="L24" s="52" t="str">
        <f t="shared" si="2"/>
        <v>Head</v>
      </c>
      <c r="M24" s="52">
        <f t="shared" si="3"/>
        <v>23</v>
      </c>
      <c r="N24" s="2" t="s">
        <v>299</v>
      </c>
      <c r="O24" s="2">
        <v>72</v>
      </c>
      <c r="P24" s="52" t="s">
        <v>1651</v>
      </c>
    </row>
    <row r="25" spans="1:16" x14ac:dyDescent="0.2">
      <c r="A25" s="52">
        <v>24</v>
      </c>
      <c r="B25" t="s">
        <v>70</v>
      </c>
      <c r="C25" t="s">
        <v>201</v>
      </c>
      <c r="D25" t="s">
        <v>823</v>
      </c>
      <c r="E25" t="s">
        <v>427</v>
      </c>
      <c r="G25">
        <v>79</v>
      </c>
      <c r="H25" s="55" t="str">
        <f t="shared" si="0"/>
        <v/>
      </c>
      <c r="I25" s="55">
        <f t="shared" si="1"/>
        <v>1802</v>
      </c>
      <c r="J25" t="s">
        <v>435</v>
      </c>
      <c r="K25" t="s">
        <v>450</v>
      </c>
      <c r="L25" s="52" t="str">
        <f t="shared" si="2"/>
        <v>Mother</v>
      </c>
      <c r="M25" s="52">
        <f t="shared" si="3"/>
        <v>23</v>
      </c>
      <c r="N25" s="2" t="s">
        <v>299</v>
      </c>
      <c r="O25" s="2">
        <v>72</v>
      </c>
      <c r="P25" s="52" t="s">
        <v>1651</v>
      </c>
    </row>
    <row r="26" spans="1:16" x14ac:dyDescent="0.2">
      <c r="A26" s="52">
        <v>25</v>
      </c>
      <c r="B26" t="s">
        <v>260</v>
      </c>
      <c r="C26" t="s">
        <v>44</v>
      </c>
      <c r="D26" t="s">
        <v>9</v>
      </c>
      <c r="E26" t="s">
        <v>5</v>
      </c>
      <c r="F26">
        <v>28</v>
      </c>
      <c r="H26" s="55">
        <f t="shared" si="0"/>
        <v>1853</v>
      </c>
      <c r="I26" s="55" t="str">
        <f t="shared" si="1"/>
        <v/>
      </c>
      <c r="J26" t="s">
        <v>219</v>
      </c>
      <c r="K26" t="s">
        <v>1120</v>
      </c>
      <c r="L26" s="52" t="str">
        <f t="shared" si="2"/>
        <v>Head</v>
      </c>
      <c r="M26" s="52">
        <f t="shared" si="3"/>
        <v>25</v>
      </c>
      <c r="N26" s="2" t="s">
        <v>299</v>
      </c>
      <c r="O26" s="2">
        <v>73</v>
      </c>
      <c r="P26" s="52" t="s">
        <v>1651</v>
      </c>
    </row>
    <row r="27" spans="1:16" x14ac:dyDescent="0.2">
      <c r="A27" s="52">
        <v>26</v>
      </c>
      <c r="B27" t="s">
        <v>260</v>
      </c>
      <c r="C27" t="s">
        <v>923</v>
      </c>
      <c r="D27" t="s">
        <v>397</v>
      </c>
      <c r="E27" t="s">
        <v>5</v>
      </c>
      <c r="G27">
        <v>24</v>
      </c>
      <c r="H27" s="55" t="str">
        <f t="shared" si="0"/>
        <v/>
      </c>
      <c r="I27" s="55">
        <f t="shared" si="1"/>
        <v>1857</v>
      </c>
      <c r="J27" t="s">
        <v>397</v>
      </c>
      <c r="K27" t="s">
        <v>1115</v>
      </c>
      <c r="L27" s="52" t="str">
        <f t="shared" si="2"/>
        <v>Wife</v>
      </c>
      <c r="M27" s="52">
        <f t="shared" si="3"/>
        <v>25</v>
      </c>
      <c r="N27" s="2" t="s">
        <v>299</v>
      </c>
      <c r="O27" s="2">
        <v>73</v>
      </c>
      <c r="P27" s="52" t="s">
        <v>1651</v>
      </c>
    </row>
    <row r="28" spans="1:16" x14ac:dyDescent="0.2">
      <c r="A28" s="52">
        <v>27</v>
      </c>
      <c r="B28" t="s">
        <v>260</v>
      </c>
      <c r="C28" t="s">
        <v>111</v>
      </c>
      <c r="D28" t="s">
        <v>400</v>
      </c>
      <c r="E28" t="s">
        <v>1309</v>
      </c>
      <c r="G28">
        <f>11/12</f>
        <v>0.91666666666666663</v>
      </c>
      <c r="H28" s="55" t="str">
        <f t="shared" si="0"/>
        <v/>
      </c>
      <c r="I28" s="55">
        <f t="shared" si="1"/>
        <v>1880</v>
      </c>
      <c r="J28" t="s">
        <v>1301</v>
      </c>
      <c r="K28" t="s">
        <v>1115</v>
      </c>
      <c r="L28" s="52" t="str">
        <f t="shared" si="2"/>
        <v>Daughter</v>
      </c>
      <c r="M28" s="52">
        <f t="shared" si="3"/>
        <v>25</v>
      </c>
      <c r="N28" s="2" t="s">
        <v>299</v>
      </c>
      <c r="O28" s="2">
        <v>73</v>
      </c>
      <c r="P28" s="52" t="s">
        <v>1651</v>
      </c>
    </row>
    <row r="29" spans="1:16" x14ac:dyDescent="0.2">
      <c r="A29" s="52">
        <v>28</v>
      </c>
      <c r="B29" t="s">
        <v>156</v>
      </c>
      <c r="C29" t="s">
        <v>441</v>
      </c>
      <c r="D29" t="s">
        <v>446</v>
      </c>
      <c r="E29" t="s">
        <v>1309</v>
      </c>
      <c r="F29">
        <v>2</v>
      </c>
      <c r="H29" s="55">
        <f t="shared" si="0"/>
        <v>1879</v>
      </c>
      <c r="I29" s="55" t="str">
        <f t="shared" si="1"/>
        <v/>
      </c>
      <c r="J29" t="s">
        <v>1301</v>
      </c>
      <c r="K29" t="s">
        <v>913</v>
      </c>
      <c r="L29" s="52" t="str">
        <f t="shared" si="2"/>
        <v>Nephew</v>
      </c>
      <c r="M29" s="52">
        <f t="shared" si="3"/>
        <v>25</v>
      </c>
      <c r="N29" s="2" t="s">
        <v>299</v>
      </c>
      <c r="O29" s="2">
        <v>73</v>
      </c>
      <c r="P29" s="52" t="s">
        <v>1651</v>
      </c>
    </row>
    <row r="30" spans="1:16" x14ac:dyDescent="0.2">
      <c r="A30" s="52">
        <v>29</v>
      </c>
      <c r="B30" t="s">
        <v>122</v>
      </c>
      <c r="C30" s="9" t="s">
        <v>556</v>
      </c>
      <c r="D30" t="s">
        <v>9</v>
      </c>
      <c r="E30" t="s">
        <v>5</v>
      </c>
      <c r="F30">
        <v>36</v>
      </c>
      <c r="H30" s="55">
        <f t="shared" si="0"/>
        <v>1845</v>
      </c>
      <c r="I30" s="55" t="str">
        <f t="shared" si="1"/>
        <v/>
      </c>
      <c r="J30" t="s">
        <v>12</v>
      </c>
      <c r="K30" t="s">
        <v>720</v>
      </c>
      <c r="L30" s="52" t="str">
        <f t="shared" si="2"/>
        <v>Head</v>
      </c>
      <c r="M30" s="52">
        <f t="shared" si="3"/>
        <v>29</v>
      </c>
      <c r="N30" s="2" t="s">
        <v>299</v>
      </c>
      <c r="O30" s="2">
        <v>74</v>
      </c>
      <c r="P30" s="52" t="s">
        <v>1651</v>
      </c>
    </row>
    <row r="31" spans="1:16" x14ac:dyDescent="0.2">
      <c r="A31" s="52">
        <v>30</v>
      </c>
      <c r="B31" t="s">
        <v>122</v>
      </c>
      <c r="C31" t="s">
        <v>1121</v>
      </c>
      <c r="D31" t="s">
        <v>397</v>
      </c>
      <c r="E31" t="s">
        <v>5</v>
      </c>
      <c r="G31">
        <v>29</v>
      </c>
      <c r="H31" s="55" t="str">
        <f t="shared" si="0"/>
        <v/>
      </c>
      <c r="I31" s="55">
        <f t="shared" si="1"/>
        <v>1852</v>
      </c>
      <c r="J31" t="s">
        <v>397</v>
      </c>
      <c r="K31" t="s">
        <v>462</v>
      </c>
      <c r="L31" s="52" t="str">
        <f t="shared" si="2"/>
        <v>Wife</v>
      </c>
      <c r="M31" s="52">
        <f t="shared" si="3"/>
        <v>29</v>
      </c>
      <c r="N31" s="2" t="s">
        <v>299</v>
      </c>
      <c r="O31" s="2">
        <v>74</v>
      </c>
      <c r="P31" s="52" t="s">
        <v>1651</v>
      </c>
    </row>
    <row r="32" spans="1:16" x14ac:dyDescent="0.2">
      <c r="A32" s="52">
        <v>31</v>
      </c>
      <c r="B32" t="s">
        <v>122</v>
      </c>
      <c r="C32" t="s">
        <v>46</v>
      </c>
      <c r="D32" t="s">
        <v>936</v>
      </c>
      <c r="E32" t="s">
        <v>761</v>
      </c>
      <c r="G32">
        <v>60</v>
      </c>
      <c r="H32" s="55" t="str">
        <f t="shared" si="0"/>
        <v/>
      </c>
      <c r="I32" s="55">
        <f t="shared" si="1"/>
        <v>1821</v>
      </c>
      <c r="J32" t="s">
        <v>313</v>
      </c>
      <c r="K32" t="s">
        <v>728</v>
      </c>
      <c r="L32" s="52" t="str">
        <f t="shared" si="2"/>
        <v>Aunt</v>
      </c>
      <c r="M32" s="52">
        <f t="shared" si="3"/>
        <v>29</v>
      </c>
      <c r="N32" s="2" t="s">
        <v>299</v>
      </c>
      <c r="O32" s="2">
        <v>74</v>
      </c>
      <c r="P32" s="52" t="s">
        <v>1651</v>
      </c>
    </row>
    <row r="33" spans="1:16" x14ac:dyDescent="0.2">
      <c r="A33" s="52">
        <v>32</v>
      </c>
      <c r="B33" t="s">
        <v>85</v>
      </c>
      <c r="C33" t="s">
        <v>50</v>
      </c>
      <c r="D33" t="s">
        <v>9</v>
      </c>
      <c r="E33" t="s">
        <v>5</v>
      </c>
      <c r="F33">
        <v>27</v>
      </c>
      <c r="H33" s="55">
        <f t="shared" si="0"/>
        <v>1854</v>
      </c>
      <c r="I33" s="55" t="str">
        <f t="shared" si="1"/>
        <v/>
      </c>
      <c r="J33" t="s">
        <v>220</v>
      </c>
      <c r="K33" t="s">
        <v>1115</v>
      </c>
      <c r="L33" s="52" t="str">
        <f t="shared" si="2"/>
        <v>Head</v>
      </c>
      <c r="M33" s="52">
        <f t="shared" si="3"/>
        <v>32</v>
      </c>
      <c r="N33" s="2" t="s">
        <v>299</v>
      </c>
      <c r="O33" s="2">
        <v>75</v>
      </c>
      <c r="P33" s="52" t="s">
        <v>1651</v>
      </c>
    </row>
    <row r="34" spans="1:16" x14ac:dyDescent="0.2">
      <c r="A34" s="52">
        <v>33</v>
      </c>
      <c r="B34" t="s">
        <v>85</v>
      </c>
      <c r="C34" t="s">
        <v>430</v>
      </c>
      <c r="D34" t="s">
        <v>397</v>
      </c>
      <c r="E34" t="s">
        <v>5</v>
      </c>
      <c r="G34">
        <v>26</v>
      </c>
      <c r="H34" s="55" t="str">
        <f t="shared" si="0"/>
        <v/>
      </c>
      <c r="I34" s="55">
        <f t="shared" si="1"/>
        <v>1855</v>
      </c>
      <c r="J34" t="s">
        <v>397</v>
      </c>
      <c r="K34" t="s">
        <v>1115</v>
      </c>
      <c r="L34" s="52" t="str">
        <f t="shared" si="2"/>
        <v>Wife</v>
      </c>
      <c r="M34" s="52">
        <f t="shared" si="3"/>
        <v>32</v>
      </c>
      <c r="N34" s="2" t="s">
        <v>299</v>
      </c>
      <c r="O34" s="2">
        <v>75</v>
      </c>
      <c r="P34" s="52" t="s">
        <v>1651</v>
      </c>
    </row>
    <row r="35" spans="1:16" x14ac:dyDescent="0.2">
      <c r="A35" s="52">
        <v>34</v>
      </c>
      <c r="B35" t="s">
        <v>85</v>
      </c>
      <c r="C35" t="s">
        <v>1122</v>
      </c>
      <c r="D35" t="s">
        <v>409</v>
      </c>
      <c r="E35" t="s">
        <v>1309</v>
      </c>
      <c r="F35">
        <v>10</v>
      </c>
      <c r="H35" s="55">
        <f t="shared" si="0"/>
        <v>1871</v>
      </c>
      <c r="I35" s="55" t="str">
        <f t="shared" si="1"/>
        <v/>
      </c>
      <c r="J35" t="s">
        <v>784</v>
      </c>
      <c r="K35" t="s">
        <v>1115</v>
      </c>
      <c r="L35" s="52" t="str">
        <f t="shared" si="2"/>
        <v>Son</v>
      </c>
      <c r="M35" s="52">
        <f t="shared" si="3"/>
        <v>32</v>
      </c>
      <c r="N35" s="2" t="s">
        <v>299</v>
      </c>
      <c r="O35" s="2">
        <v>75</v>
      </c>
      <c r="P35" s="52" t="s">
        <v>1651</v>
      </c>
    </row>
    <row r="36" spans="1:16" x14ac:dyDescent="0.2">
      <c r="A36" s="52">
        <v>35</v>
      </c>
      <c r="B36" t="s">
        <v>85</v>
      </c>
      <c r="C36" t="s">
        <v>1010</v>
      </c>
      <c r="D36" t="s">
        <v>409</v>
      </c>
      <c r="E36" t="s">
        <v>1309</v>
      </c>
      <c r="F36">
        <v>2</v>
      </c>
      <c r="H36" s="55">
        <f t="shared" si="0"/>
        <v>1879</v>
      </c>
      <c r="I36" s="55" t="str">
        <f t="shared" si="1"/>
        <v/>
      </c>
      <c r="J36" t="s">
        <v>1301</v>
      </c>
      <c r="K36" t="s">
        <v>1115</v>
      </c>
      <c r="L36" s="52" t="str">
        <f t="shared" si="2"/>
        <v>Son</v>
      </c>
      <c r="M36" s="52">
        <f t="shared" si="3"/>
        <v>32</v>
      </c>
      <c r="N36" s="2" t="s">
        <v>299</v>
      </c>
      <c r="O36" s="2">
        <v>75</v>
      </c>
      <c r="P36" s="52" t="s">
        <v>1651</v>
      </c>
    </row>
    <row r="37" spans="1:16" x14ac:dyDescent="0.2">
      <c r="A37" s="52">
        <v>36</v>
      </c>
      <c r="B37" t="s">
        <v>261</v>
      </c>
      <c r="C37" t="s">
        <v>167</v>
      </c>
      <c r="D37" t="s">
        <v>705</v>
      </c>
      <c r="E37" t="s">
        <v>761</v>
      </c>
      <c r="F37">
        <v>23</v>
      </c>
      <c r="H37" s="55">
        <f t="shared" si="0"/>
        <v>1858</v>
      </c>
      <c r="I37" s="55" t="str">
        <f t="shared" si="1"/>
        <v/>
      </c>
      <c r="J37" t="s">
        <v>134</v>
      </c>
      <c r="K37" t="s">
        <v>1123</v>
      </c>
      <c r="L37" s="52" t="str">
        <f t="shared" si="2"/>
        <v>Lodger</v>
      </c>
      <c r="M37" s="52">
        <f t="shared" si="3"/>
        <v>32</v>
      </c>
      <c r="N37" s="2" t="s">
        <v>299</v>
      </c>
      <c r="O37" s="2">
        <v>75</v>
      </c>
      <c r="P37" s="52" t="s">
        <v>1651</v>
      </c>
    </row>
    <row r="38" spans="1:16" x14ac:dyDescent="0.2">
      <c r="A38" s="52">
        <v>37</v>
      </c>
      <c r="B38" t="s">
        <v>116</v>
      </c>
      <c r="C38" t="s">
        <v>60</v>
      </c>
      <c r="D38" t="s">
        <v>9</v>
      </c>
      <c r="E38" t="s">
        <v>5</v>
      </c>
      <c r="F38">
        <v>30</v>
      </c>
      <c r="H38" s="55">
        <f t="shared" si="0"/>
        <v>1851</v>
      </c>
      <c r="I38" s="55" t="str">
        <f t="shared" si="1"/>
        <v/>
      </c>
      <c r="J38" t="s">
        <v>12</v>
      </c>
      <c r="K38" t="s">
        <v>1115</v>
      </c>
      <c r="L38" s="52" t="str">
        <f t="shared" si="2"/>
        <v>Head</v>
      </c>
      <c r="M38" s="52">
        <f t="shared" si="3"/>
        <v>37</v>
      </c>
      <c r="N38" s="2" t="s">
        <v>299</v>
      </c>
      <c r="O38" s="2">
        <v>77</v>
      </c>
      <c r="P38" s="52" t="s">
        <v>1651</v>
      </c>
    </row>
    <row r="39" spans="1:16" x14ac:dyDescent="0.2">
      <c r="A39" s="52">
        <v>38</v>
      </c>
      <c r="B39" t="s">
        <v>116</v>
      </c>
      <c r="C39" t="s">
        <v>201</v>
      </c>
      <c r="D39" t="s">
        <v>397</v>
      </c>
      <c r="E39" t="s">
        <v>5</v>
      </c>
      <c r="G39">
        <v>34</v>
      </c>
      <c r="H39" s="55" t="str">
        <f t="shared" si="0"/>
        <v/>
      </c>
      <c r="I39" s="55">
        <f t="shared" si="1"/>
        <v>1847</v>
      </c>
      <c r="J39" t="s">
        <v>1124</v>
      </c>
      <c r="K39" s="9" t="s">
        <v>1125</v>
      </c>
      <c r="L39" s="52" t="str">
        <f t="shared" si="2"/>
        <v>Wife</v>
      </c>
      <c r="M39" s="52">
        <f t="shared" si="3"/>
        <v>37</v>
      </c>
      <c r="N39" s="2" t="s">
        <v>299</v>
      </c>
      <c r="O39" s="2">
        <v>77</v>
      </c>
      <c r="P39" s="52" t="s">
        <v>1651</v>
      </c>
    </row>
    <row r="40" spans="1:16" x14ac:dyDescent="0.2">
      <c r="A40" s="52">
        <v>39</v>
      </c>
      <c r="B40" t="s">
        <v>116</v>
      </c>
      <c r="C40" t="s">
        <v>386</v>
      </c>
      <c r="D40" t="s">
        <v>409</v>
      </c>
      <c r="E40" t="s">
        <v>1309</v>
      </c>
      <c r="F40">
        <v>2</v>
      </c>
      <c r="H40" s="55">
        <f t="shared" si="0"/>
        <v>1879</v>
      </c>
      <c r="I40" s="55" t="str">
        <f t="shared" si="1"/>
        <v/>
      </c>
      <c r="J40" t="s">
        <v>1301</v>
      </c>
      <c r="K40" t="s">
        <v>1115</v>
      </c>
      <c r="L40" s="52" t="str">
        <f t="shared" si="2"/>
        <v>Son</v>
      </c>
      <c r="M40" s="52">
        <f t="shared" si="3"/>
        <v>37</v>
      </c>
      <c r="N40" s="2" t="s">
        <v>299</v>
      </c>
      <c r="O40" s="2">
        <v>77</v>
      </c>
      <c r="P40" s="52" t="s">
        <v>1651</v>
      </c>
    </row>
    <row r="41" spans="1:16" x14ac:dyDescent="0.2">
      <c r="A41" s="52">
        <v>40</v>
      </c>
      <c r="B41" t="s">
        <v>116</v>
      </c>
      <c r="C41" t="s">
        <v>60</v>
      </c>
      <c r="D41" t="s">
        <v>409</v>
      </c>
      <c r="E41" t="s">
        <v>1309</v>
      </c>
      <c r="F41">
        <f>2/12</f>
        <v>0.16666666666666666</v>
      </c>
      <c r="H41" s="55">
        <f t="shared" si="0"/>
        <v>1881</v>
      </c>
      <c r="I41" s="55" t="str">
        <f t="shared" si="1"/>
        <v/>
      </c>
      <c r="J41" t="s">
        <v>1301</v>
      </c>
      <c r="K41" t="s">
        <v>1115</v>
      </c>
      <c r="L41" s="52" t="str">
        <f t="shared" si="2"/>
        <v>Son</v>
      </c>
      <c r="M41" s="52">
        <f t="shared" si="3"/>
        <v>37</v>
      </c>
      <c r="N41" s="2" t="s">
        <v>299</v>
      </c>
      <c r="O41" s="2">
        <v>77</v>
      </c>
      <c r="P41" s="52" t="s">
        <v>1651</v>
      </c>
    </row>
    <row r="42" spans="1:16" x14ac:dyDescent="0.2">
      <c r="A42" s="52">
        <v>41</v>
      </c>
      <c r="B42" t="s">
        <v>100</v>
      </c>
      <c r="C42" t="s">
        <v>262</v>
      </c>
      <c r="D42" t="s">
        <v>9</v>
      </c>
      <c r="E42" t="s">
        <v>5</v>
      </c>
      <c r="F42">
        <v>34</v>
      </c>
      <c r="H42" s="55">
        <f t="shared" si="0"/>
        <v>1847</v>
      </c>
      <c r="I42" s="55" t="str">
        <f t="shared" si="1"/>
        <v/>
      </c>
      <c r="J42" t="s">
        <v>1300</v>
      </c>
      <c r="K42" t="s">
        <v>1126</v>
      </c>
      <c r="L42" s="52" t="str">
        <f t="shared" si="2"/>
        <v>Head</v>
      </c>
      <c r="M42" s="52">
        <f t="shared" si="3"/>
        <v>41</v>
      </c>
      <c r="N42" s="2" t="s">
        <v>221</v>
      </c>
      <c r="O42" s="2">
        <v>78</v>
      </c>
      <c r="P42" s="52" t="s">
        <v>1651</v>
      </c>
    </row>
    <row r="43" spans="1:16" x14ac:dyDescent="0.2">
      <c r="A43" s="52">
        <v>42</v>
      </c>
      <c r="B43" t="s">
        <v>100</v>
      </c>
      <c r="C43" t="s">
        <v>201</v>
      </c>
      <c r="D43" t="s">
        <v>397</v>
      </c>
      <c r="E43" t="s">
        <v>5</v>
      </c>
      <c r="G43">
        <v>28</v>
      </c>
      <c r="H43" s="55" t="str">
        <f t="shared" si="0"/>
        <v/>
      </c>
      <c r="I43" s="55">
        <f t="shared" si="1"/>
        <v>1853</v>
      </c>
      <c r="J43" t="s">
        <v>1301</v>
      </c>
      <c r="K43" t="s">
        <v>551</v>
      </c>
      <c r="L43" s="52" t="str">
        <f t="shared" si="2"/>
        <v>Wife</v>
      </c>
      <c r="M43" s="52">
        <f t="shared" si="3"/>
        <v>41</v>
      </c>
      <c r="N43" s="2" t="s">
        <v>221</v>
      </c>
      <c r="O43" s="2">
        <v>78</v>
      </c>
      <c r="P43" s="52" t="s">
        <v>1651</v>
      </c>
    </row>
    <row r="44" spans="1:16" x14ac:dyDescent="0.2">
      <c r="A44" s="52">
        <v>43</v>
      </c>
      <c r="B44" t="s">
        <v>100</v>
      </c>
      <c r="C44" t="s">
        <v>1127</v>
      </c>
      <c r="D44" t="s">
        <v>400</v>
      </c>
      <c r="E44" t="s">
        <v>1309</v>
      </c>
      <c r="G44">
        <v>6</v>
      </c>
      <c r="H44" s="55" t="str">
        <f t="shared" si="0"/>
        <v/>
      </c>
      <c r="I44" s="55">
        <f t="shared" si="1"/>
        <v>1875</v>
      </c>
      <c r="J44" t="s">
        <v>784</v>
      </c>
      <c r="K44" t="s">
        <v>1115</v>
      </c>
      <c r="L44" s="52" t="str">
        <f t="shared" si="2"/>
        <v>Daughter</v>
      </c>
      <c r="M44" s="52">
        <f t="shared" si="3"/>
        <v>41</v>
      </c>
      <c r="N44" s="2" t="s">
        <v>221</v>
      </c>
      <c r="O44" s="2">
        <v>78</v>
      </c>
      <c r="P44" s="52" t="s">
        <v>1651</v>
      </c>
    </row>
    <row r="45" spans="1:16" x14ac:dyDescent="0.2">
      <c r="A45" s="52">
        <v>44</v>
      </c>
      <c r="B45" t="s">
        <v>100</v>
      </c>
      <c r="C45" t="s">
        <v>326</v>
      </c>
      <c r="D45" t="s">
        <v>409</v>
      </c>
      <c r="E45" t="s">
        <v>1309</v>
      </c>
      <c r="F45">
        <v>4</v>
      </c>
      <c r="H45" s="55">
        <f t="shared" si="0"/>
        <v>1877</v>
      </c>
      <c r="I45" s="55" t="str">
        <f t="shared" si="1"/>
        <v/>
      </c>
      <c r="J45" t="s">
        <v>1301</v>
      </c>
      <c r="K45" t="s">
        <v>1115</v>
      </c>
      <c r="L45" s="52" t="str">
        <f t="shared" si="2"/>
        <v>Son</v>
      </c>
      <c r="M45" s="52">
        <f t="shared" si="3"/>
        <v>41</v>
      </c>
      <c r="N45" s="2" t="s">
        <v>221</v>
      </c>
      <c r="O45" s="2">
        <v>78</v>
      </c>
      <c r="P45" s="52" t="s">
        <v>1651</v>
      </c>
    </row>
    <row r="46" spans="1:16" x14ac:dyDescent="0.2">
      <c r="A46" s="52">
        <v>45</v>
      </c>
      <c r="B46" t="s">
        <v>100</v>
      </c>
      <c r="C46" t="s">
        <v>208</v>
      </c>
      <c r="D46" t="s">
        <v>409</v>
      </c>
      <c r="E46" t="s">
        <v>1309</v>
      </c>
      <c r="F46">
        <v>2</v>
      </c>
      <c r="H46" s="55">
        <f t="shared" si="0"/>
        <v>1879</v>
      </c>
      <c r="I46" s="55" t="str">
        <f t="shared" si="1"/>
        <v/>
      </c>
      <c r="J46" t="s">
        <v>1301</v>
      </c>
      <c r="K46" t="s">
        <v>1115</v>
      </c>
      <c r="L46" s="52" t="str">
        <f t="shared" si="2"/>
        <v>Son</v>
      </c>
      <c r="M46" s="52">
        <f t="shared" si="3"/>
        <v>41</v>
      </c>
      <c r="N46" s="2" t="s">
        <v>221</v>
      </c>
      <c r="O46" s="2">
        <v>78</v>
      </c>
      <c r="P46" s="52" t="s">
        <v>1651</v>
      </c>
    </row>
    <row r="47" spans="1:16" x14ac:dyDescent="0.2">
      <c r="A47" s="52">
        <v>46</v>
      </c>
      <c r="B47" t="s">
        <v>207</v>
      </c>
      <c r="C47" t="s">
        <v>1128</v>
      </c>
      <c r="D47" t="s">
        <v>422</v>
      </c>
      <c r="E47" s="9" t="s">
        <v>1309</v>
      </c>
      <c r="G47">
        <v>13</v>
      </c>
      <c r="H47" s="55" t="str">
        <f t="shared" si="0"/>
        <v/>
      </c>
      <c r="I47" s="55">
        <f t="shared" si="1"/>
        <v>1868</v>
      </c>
      <c r="J47" t="s">
        <v>423</v>
      </c>
      <c r="K47" t="s">
        <v>1115</v>
      </c>
      <c r="L47" s="52" t="str">
        <f t="shared" si="2"/>
        <v>Servant</v>
      </c>
      <c r="M47" s="52">
        <f t="shared" si="3"/>
        <v>41</v>
      </c>
      <c r="N47" s="2" t="s">
        <v>221</v>
      </c>
      <c r="O47" s="2">
        <v>78</v>
      </c>
      <c r="P47" s="52" t="s">
        <v>1651</v>
      </c>
    </row>
    <row r="48" spans="1:16" x14ac:dyDescent="0.2">
      <c r="A48" s="52">
        <v>47</v>
      </c>
      <c r="B48" t="s">
        <v>1129</v>
      </c>
      <c r="C48" t="s">
        <v>1130</v>
      </c>
      <c r="D48" t="s">
        <v>9</v>
      </c>
      <c r="E48" t="s">
        <v>761</v>
      </c>
      <c r="G48">
        <v>18</v>
      </c>
      <c r="H48" s="55" t="str">
        <f t="shared" si="0"/>
        <v/>
      </c>
      <c r="I48" s="55">
        <f t="shared" si="1"/>
        <v>1863</v>
      </c>
      <c r="J48" t="s">
        <v>952</v>
      </c>
      <c r="K48" t="s">
        <v>1131</v>
      </c>
      <c r="L48" s="52" t="str">
        <f t="shared" si="2"/>
        <v>Head</v>
      </c>
      <c r="M48" s="52">
        <f t="shared" si="3"/>
        <v>47</v>
      </c>
      <c r="N48" s="2" t="s">
        <v>222</v>
      </c>
      <c r="O48" s="2">
        <v>79</v>
      </c>
      <c r="P48" s="52" t="s">
        <v>1651</v>
      </c>
    </row>
    <row r="49" spans="1:16" x14ac:dyDescent="0.2">
      <c r="A49" s="52">
        <v>48</v>
      </c>
      <c r="B49" t="s">
        <v>1129</v>
      </c>
      <c r="C49" t="s">
        <v>1132</v>
      </c>
      <c r="D49" t="s">
        <v>426</v>
      </c>
      <c r="E49" s="9" t="s">
        <v>1309</v>
      </c>
      <c r="G49">
        <v>10</v>
      </c>
      <c r="H49" s="55" t="str">
        <f t="shared" si="0"/>
        <v/>
      </c>
      <c r="I49" s="55">
        <f t="shared" si="1"/>
        <v>1871</v>
      </c>
      <c r="J49" t="s">
        <v>784</v>
      </c>
      <c r="K49" t="s">
        <v>1131</v>
      </c>
      <c r="L49" s="52" t="str">
        <f t="shared" si="2"/>
        <v>Sister</v>
      </c>
      <c r="M49" s="52">
        <f t="shared" si="3"/>
        <v>47</v>
      </c>
      <c r="N49" s="2" t="s">
        <v>222</v>
      </c>
      <c r="O49" s="2">
        <v>79</v>
      </c>
      <c r="P49" s="52" t="s">
        <v>1133</v>
      </c>
    </row>
    <row r="50" spans="1:16" x14ac:dyDescent="0.2">
      <c r="A50" s="52">
        <v>49</v>
      </c>
      <c r="B50" t="s">
        <v>264</v>
      </c>
      <c r="C50" t="s">
        <v>101</v>
      </c>
      <c r="D50" t="s">
        <v>9</v>
      </c>
      <c r="E50" t="s">
        <v>5</v>
      </c>
      <c r="F50">
        <v>77</v>
      </c>
      <c r="H50" s="55">
        <f t="shared" si="0"/>
        <v>1804</v>
      </c>
      <c r="I50" s="55" t="str">
        <f t="shared" si="1"/>
        <v/>
      </c>
      <c r="J50" t="s">
        <v>89</v>
      </c>
      <c r="K50" t="s">
        <v>1134</v>
      </c>
      <c r="L50" s="52" t="str">
        <f t="shared" si="2"/>
        <v>Head</v>
      </c>
      <c r="M50" s="52">
        <f t="shared" si="3"/>
        <v>49</v>
      </c>
      <c r="N50" s="2" t="s">
        <v>224</v>
      </c>
      <c r="O50" s="2">
        <v>80</v>
      </c>
      <c r="P50" s="52" t="s">
        <v>1651</v>
      </c>
    </row>
    <row r="51" spans="1:16" x14ac:dyDescent="0.2">
      <c r="A51" s="52">
        <v>50</v>
      </c>
      <c r="B51" t="s">
        <v>1135</v>
      </c>
      <c r="C51" t="s">
        <v>391</v>
      </c>
      <c r="D51" t="s">
        <v>404</v>
      </c>
      <c r="E51" t="s">
        <v>761</v>
      </c>
      <c r="G51">
        <v>22</v>
      </c>
      <c r="H51" s="55" t="str">
        <f t="shared" si="0"/>
        <v/>
      </c>
      <c r="I51" s="55">
        <f t="shared" si="1"/>
        <v>1859</v>
      </c>
      <c r="J51" t="s">
        <v>1301</v>
      </c>
      <c r="K51" s="9" t="s">
        <v>1303</v>
      </c>
      <c r="L51" s="52" t="str">
        <f t="shared" si="2"/>
        <v>Granddaughter</v>
      </c>
      <c r="M51" s="52">
        <f t="shared" si="3"/>
        <v>49</v>
      </c>
      <c r="N51" s="2" t="s">
        <v>224</v>
      </c>
      <c r="O51" s="2">
        <v>80</v>
      </c>
      <c r="P51" s="52" t="s">
        <v>1651</v>
      </c>
    </row>
    <row r="52" spans="1:16" x14ac:dyDescent="0.2">
      <c r="A52" s="52">
        <v>51</v>
      </c>
      <c r="B52" t="s">
        <v>1136</v>
      </c>
      <c r="C52" t="s">
        <v>667</v>
      </c>
      <c r="D52" t="s">
        <v>464</v>
      </c>
      <c r="E52" t="s">
        <v>761</v>
      </c>
      <c r="G52">
        <v>50</v>
      </c>
      <c r="H52" s="55" t="str">
        <f t="shared" si="0"/>
        <v/>
      </c>
      <c r="I52" s="55">
        <f t="shared" si="1"/>
        <v>1831</v>
      </c>
      <c r="J52" t="s">
        <v>1301</v>
      </c>
      <c r="K52" t="s">
        <v>1137</v>
      </c>
      <c r="L52" s="52" t="str">
        <f t="shared" si="2"/>
        <v>Visitor</v>
      </c>
      <c r="M52" s="52">
        <f t="shared" si="3"/>
        <v>49</v>
      </c>
      <c r="N52" s="2" t="s">
        <v>224</v>
      </c>
      <c r="O52" s="2">
        <v>80</v>
      </c>
      <c r="P52" s="52" t="s">
        <v>1651</v>
      </c>
    </row>
    <row r="53" spans="1:16" x14ac:dyDescent="0.2">
      <c r="A53" s="52">
        <v>52</v>
      </c>
      <c r="B53" t="s">
        <v>1138</v>
      </c>
      <c r="C53" t="s">
        <v>825</v>
      </c>
      <c r="D53" t="s">
        <v>422</v>
      </c>
      <c r="E53" t="s">
        <v>761</v>
      </c>
      <c r="G53">
        <v>20</v>
      </c>
      <c r="H53" s="55" t="str">
        <f t="shared" si="0"/>
        <v/>
      </c>
      <c r="I53" s="55">
        <f t="shared" si="1"/>
        <v>1861</v>
      </c>
      <c r="J53" t="s">
        <v>699</v>
      </c>
      <c r="K53" t="s">
        <v>861</v>
      </c>
      <c r="L53" s="52" t="str">
        <f t="shared" si="2"/>
        <v>Servant</v>
      </c>
      <c r="M53" s="52">
        <f t="shared" si="3"/>
        <v>49</v>
      </c>
      <c r="N53" s="2" t="s">
        <v>224</v>
      </c>
      <c r="O53" s="2">
        <v>80</v>
      </c>
      <c r="P53" s="52" t="s">
        <v>1651</v>
      </c>
    </row>
    <row r="54" spans="1:16" x14ac:dyDescent="0.2">
      <c r="A54" s="52">
        <v>53</v>
      </c>
      <c r="B54" t="s">
        <v>1138</v>
      </c>
      <c r="C54" t="s">
        <v>123</v>
      </c>
      <c r="D54" t="s">
        <v>422</v>
      </c>
      <c r="E54" t="s">
        <v>761</v>
      </c>
      <c r="G54">
        <v>16</v>
      </c>
      <c r="H54" s="55" t="str">
        <f t="shared" si="0"/>
        <v/>
      </c>
      <c r="I54" s="55">
        <f t="shared" si="1"/>
        <v>1865</v>
      </c>
      <c r="J54" t="s">
        <v>984</v>
      </c>
      <c r="K54" t="s">
        <v>861</v>
      </c>
      <c r="L54" s="52" t="str">
        <f t="shared" si="2"/>
        <v>Servant</v>
      </c>
      <c r="M54" s="52">
        <f t="shared" si="3"/>
        <v>49</v>
      </c>
      <c r="N54" s="2" t="s">
        <v>224</v>
      </c>
      <c r="O54" s="2">
        <v>80</v>
      </c>
      <c r="P54" s="52" t="s">
        <v>1651</v>
      </c>
    </row>
    <row r="55" spans="1:16" x14ac:dyDescent="0.2">
      <c r="A55" s="52">
        <v>54</v>
      </c>
      <c r="B55" t="s">
        <v>265</v>
      </c>
      <c r="C55" t="s">
        <v>174</v>
      </c>
      <c r="D55" t="s">
        <v>9</v>
      </c>
      <c r="E55" t="s">
        <v>5</v>
      </c>
      <c r="F55">
        <v>32</v>
      </c>
      <c r="H55" s="55">
        <f t="shared" si="0"/>
        <v>1849</v>
      </c>
      <c r="I55" s="55" t="str">
        <f t="shared" si="1"/>
        <v/>
      </c>
      <c r="J55" t="s">
        <v>19</v>
      </c>
      <c r="K55" t="s">
        <v>975</v>
      </c>
      <c r="L55" s="52" t="str">
        <f t="shared" si="2"/>
        <v>Head</v>
      </c>
      <c r="M55" s="52">
        <f t="shared" si="3"/>
        <v>54</v>
      </c>
      <c r="N55" s="2" t="s">
        <v>225</v>
      </c>
      <c r="O55" s="2">
        <v>81</v>
      </c>
      <c r="P55" s="52" t="s">
        <v>1139</v>
      </c>
    </row>
    <row r="56" spans="1:16" x14ac:dyDescent="0.2">
      <c r="A56" s="52">
        <v>55</v>
      </c>
      <c r="B56" t="s">
        <v>265</v>
      </c>
      <c r="C56" t="s">
        <v>471</v>
      </c>
      <c r="D56" t="s">
        <v>397</v>
      </c>
      <c r="E56" t="s">
        <v>5</v>
      </c>
      <c r="G56">
        <v>23</v>
      </c>
      <c r="H56" s="55" t="str">
        <f t="shared" si="0"/>
        <v/>
      </c>
      <c r="I56" s="55">
        <f t="shared" si="1"/>
        <v>1858</v>
      </c>
      <c r="J56" t="s">
        <v>1301</v>
      </c>
      <c r="K56" t="s">
        <v>1285</v>
      </c>
      <c r="L56" s="52" t="str">
        <f t="shared" si="2"/>
        <v>Wife</v>
      </c>
      <c r="M56" s="52">
        <f t="shared" si="3"/>
        <v>54</v>
      </c>
      <c r="N56" s="2" t="s">
        <v>225</v>
      </c>
      <c r="O56" s="2">
        <v>81</v>
      </c>
      <c r="P56" s="52" t="s">
        <v>1651</v>
      </c>
    </row>
    <row r="57" spans="1:16" x14ac:dyDescent="0.2">
      <c r="A57" s="52">
        <v>56</v>
      </c>
      <c r="B57" t="s">
        <v>265</v>
      </c>
      <c r="C57" t="s">
        <v>472</v>
      </c>
      <c r="D57" t="s">
        <v>409</v>
      </c>
      <c r="E57" s="9" t="s">
        <v>1309</v>
      </c>
      <c r="F57">
        <v>4</v>
      </c>
      <c r="H57" s="55">
        <f t="shared" si="0"/>
        <v>1877</v>
      </c>
      <c r="I57" s="55" t="str">
        <f t="shared" si="1"/>
        <v/>
      </c>
      <c r="J57" t="s">
        <v>1301</v>
      </c>
      <c r="K57" t="s">
        <v>473</v>
      </c>
      <c r="L57" s="52" t="str">
        <f t="shared" si="2"/>
        <v>Son</v>
      </c>
      <c r="M57" s="52">
        <f t="shared" si="3"/>
        <v>54</v>
      </c>
      <c r="N57" s="2" t="s">
        <v>225</v>
      </c>
      <c r="O57" s="2">
        <v>81</v>
      </c>
      <c r="P57" s="52" t="s">
        <v>1651</v>
      </c>
    </row>
    <row r="58" spans="1:16" x14ac:dyDescent="0.2">
      <c r="A58" s="52">
        <v>57</v>
      </c>
      <c r="B58" t="s">
        <v>1140</v>
      </c>
      <c r="C58" t="s">
        <v>113</v>
      </c>
      <c r="D58" t="s">
        <v>422</v>
      </c>
      <c r="E58" t="s">
        <v>761</v>
      </c>
      <c r="F58">
        <v>25</v>
      </c>
      <c r="H58" s="55">
        <f t="shared" si="0"/>
        <v>1856</v>
      </c>
      <c r="I58" s="55" t="str">
        <f t="shared" si="1"/>
        <v/>
      </c>
      <c r="J58" t="s">
        <v>19</v>
      </c>
      <c r="K58" t="s">
        <v>1115</v>
      </c>
      <c r="L58" s="52" t="str">
        <f t="shared" si="2"/>
        <v>Servant</v>
      </c>
      <c r="M58" s="52">
        <f t="shared" si="3"/>
        <v>54</v>
      </c>
      <c r="N58" s="2" t="s">
        <v>225</v>
      </c>
      <c r="O58" s="2">
        <v>81</v>
      </c>
      <c r="P58" s="52" t="s">
        <v>1651</v>
      </c>
    </row>
    <row r="59" spans="1:16" x14ac:dyDescent="0.2">
      <c r="A59" s="52">
        <v>58</v>
      </c>
      <c r="B59" t="s">
        <v>49</v>
      </c>
      <c r="C59" t="s">
        <v>77</v>
      </c>
      <c r="D59" t="s">
        <v>9</v>
      </c>
      <c r="E59" t="s">
        <v>5</v>
      </c>
      <c r="F59">
        <v>68</v>
      </c>
      <c r="H59" s="55">
        <f t="shared" si="0"/>
        <v>1813</v>
      </c>
      <c r="I59" s="55" t="str">
        <f t="shared" si="1"/>
        <v/>
      </c>
      <c r="J59" t="s">
        <v>220</v>
      </c>
      <c r="K59" t="s">
        <v>1115</v>
      </c>
      <c r="L59" s="52" t="str">
        <f t="shared" si="2"/>
        <v>Head</v>
      </c>
      <c r="M59" s="52">
        <f t="shared" si="3"/>
        <v>58</v>
      </c>
      <c r="N59" s="12" t="s">
        <v>1301</v>
      </c>
      <c r="O59" s="2">
        <v>82</v>
      </c>
      <c r="P59" s="52" t="s">
        <v>1651</v>
      </c>
    </row>
    <row r="60" spans="1:16" x14ac:dyDescent="0.2">
      <c r="A60" s="52">
        <v>59</v>
      </c>
      <c r="B60" t="s">
        <v>49</v>
      </c>
      <c r="C60" t="s">
        <v>123</v>
      </c>
      <c r="D60" t="s">
        <v>400</v>
      </c>
      <c r="E60" t="s">
        <v>761</v>
      </c>
      <c r="G60">
        <v>36</v>
      </c>
      <c r="H60" s="55" t="str">
        <f t="shared" si="0"/>
        <v/>
      </c>
      <c r="I60" s="55">
        <f t="shared" si="1"/>
        <v>1845</v>
      </c>
      <c r="J60" t="s">
        <v>435</v>
      </c>
      <c r="K60" s="10" t="s">
        <v>1115</v>
      </c>
      <c r="L60" s="52" t="str">
        <f t="shared" si="2"/>
        <v>Daughter</v>
      </c>
      <c r="M60" s="52">
        <f t="shared" si="3"/>
        <v>58</v>
      </c>
      <c r="N60" s="12" t="s">
        <v>1301</v>
      </c>
      <c r="O60" s="2">
        <v>82</v>
      </c>
      <c r="P60" s="52" t="s">
        <v>1651</v>
      </c>
    </row>
    <row r="61" spans="1:16" x14ac:dyDescent="0.2">
      <c r="A61" s="52">
        <v>60</v>
      </c>
      <c r="B61" t="s">
        <v>49</v>
      </c>
      <c r="C61" t="s">
        <v>1141</v>
      </c>
      <c r="D61" t="s">
        <v>404</v>
      </c>
      <c r="E61" s="9" t="s">
        <v>1309</v>
      </c>
      <c r="G61">
        <v>12</v>
      </c>
      <c r="H61" s="55" t="str">
        <f t="shared" si="0"/>
        <v/>
      </c>
      <c r="I61" s="55">
        <f t="shared" si="1"/>
        <v>1869</v>
      </c>
      <c r="J61" t="s">
        <v>784</v>
      </c>
      <c r="K61" t="s">
        <v>1142</v>
      </c>
      <c r="L61" s="52" t="str">
        <f t="shared" si="2"/>
        <v>Granddaughter</v>
      </c>
      <c r="M61" s="52">
        <f t="shared" si="3"/>
        <v>58</v>
      </c>
      <c r="N61" s="12" t="s">
        <v>1301</v>
      </c>
      <c r="O61" s="2">
        <v>82</v>
      </c>
      <c r="P61" s="52" t="s">
        <v>1651</v>
      </c>
    </row>
    <row r="62" spans="1:16" x14ac:dyDescent="0.2">
      <c r="A62" s="52">
        <v>61</v>
      </c>
      <c r="B62" t="s">
        <v>202</v>
      </c>
      <c r="C62" t="s">
        <v>44</v>
      </c>
      <c r="D62" t="s">
        <v>9</v>
      </c>
      <c r="E62" t="s">
        <v>5</v>
      </c>
      <c r="F62">
        <v>46</v>
      </c>
      <c r="H62" s="55">
        <f t="shared" si="0"/>
        <v>1835</v>
      </c>
      <c r="I62" s="55" t="str">
        <f t="shared" si="1"/>
        <v/>
      </c>
      <c r="J62" t="s">
        <v>226</v>
      </c>
      <c r="K62" t="s">
        <v>833</v>
      </c>
      <c r="L62" s="52" t="str">
        <f t="shared" si="2"/>
        <v>Head</v>
      </c>
      <c r="M62" s="52">
        <f t="shared" si="3"/>
        <v>61</v>
      </c>
      <c r="N62" s="12" t="s">
        <v>1301</v>
      </c>
      <c r="O62" s="2">
        <v>83</v>
      </c>
      <c r="P62" s="52" t="s">
        <v>1651</v>
      </c>
    </row>
    <row r="63" spans="1:16" x14ac:dyDescent="0.2">
      <c r="A63" s="52">
        <v>62</v>
      </c>
      <c r="B63" t="s">
        <v>202</v>
      </c>
      <c r="C63" t="s">
        <v>123</v>
      </c>
      <c r="D63" t="s">
        <v>397</v>
      </c>
      <c r="E63" t="s">
        <v>5</v>
      </c>
      <c r="G63">
        <v>43</v>
      </c>
      <c r="H63" s="55" t="str">
        <f t="shared" si="0"/>
        <v/>
      </c>
      <c r="I63" s="55">
        <f t="shared" si="1"/>
        <v>1838</v>
      </c>
      <c r="J63" t="s">
        <v>1301</v>
      </c>
      <c r="K63" t="s">
        <v>532</v>
      </c>
      <c r="L63" s="52" t="str">
        <f t="shared" si="2"/>
        <v>Wife</v>
      </c>
      <c r="M63" s="52">
        <f t="shared" si="3"/>
        <v>61</v>
      </c>
      <c r="N63" s="12" t="s">
        <v>1301</v>
      </c>
      <c r="O63" s="2">
        <v>83</v>
      </c>
      <c r="P63" s="52" t="s">
        <v>1651</v>
      </c>
    </row>
    <row r="64" spans="1:16" x14ac:dyDescent="0.2">
      <c r="A64" s="52">
        <v>63</v>
      </c>
      <c r="B64" t="s">
        <v>202</v>
      </c>
      <c r="C64" t="s">
        <v>335</v>
      </c>
      <c r="D64" t="s">
        <v>400</v>
      </c>
      <c r="E64" s="9" t="s">
        <v>1309</v>
      </c>
      <c r="G64">
        <v>12</v>
      </c>
      <c r="H64" s="55" t="str">
        <f t="shared" si="0"/>
        <v/>
      </c>
      <c r="I64" s="55">
        <f t="shared" si="1"/>
        <v>1869</v>
      </c>
      <c r="J64" t="s">
        <v>784</v>
      </c>
      <c r="K64" t="s">
        <v>532</v>
      </c>
      <c r="L64" s="52" t="str">
        <f t="shared" si="2"/>
        <v>Daughter</v>
      </c>
      <c r="M64" s="52">
        <f t="shared" si="3"/>
        <v>61</v>
      </c>
      <c r="N64" s="12" t="s">
        <v>1301</v>
      </c>
      <c r="O64" s="2">
        <v>83</v>
      </c>
      <c r="P64" s="52" t="s">
        <v>1651</v>
      </c>
    </row>
    <row r="65" spans="1:16" x14ac:dyDescent="0.2">
      <c r="A65" s="52">
        <v>64</v>
      </c>
      <c r="B65" t="s">
        <v>202</v>
      </c>
      <c r="C65" t="s">
        <v>44</v>
      </c>
      <c r="D65" t="s">
        <v>409</v>
      </c>
      <c r="E65" s="9" t="s">
        <v>1309</v>
      </c>
      <c r="F65">
        <f>3/12</f>
        <v>0.25</v>
      </c>
      <c r="H65" s="55">
        <f t="shared" si="0"/>
        <v>1881</v>
      </c>
      <c r="I65" s="55" t="str">
        <f t="shared" si="1"/>
        <v/>
      </c>
      <c r="J65" t="s">
        <v>1301</v>
      </c>
      <c r="K65" t="s">
        <v>1115</v>
      </c>
      <c r="L65" s="52" t="str">
        <f t="shared" si="2"/>
        <v>Son</v>
      </c>
      <c r="M65" s="52">
        <f t="shared" si="3"/>
        <v>61</v>
      </c>
      <c r="N65" s="12" t="s">
        <v>1301</v>
      </c>
      <c r="O65" s="2">
        <v>83</v>
      </c>
      <c r="P65" s="52" t="s">
        <v>1651</v>
      </c>
    </row>
    <row r="66" spans="1:16" x14ac:dyDescent="0.2">
      <c r="A66" s="52">
        <v>65</v>
      </c>
      <c r="B66" t="s">
        <v>202</v>
      </c>
      <c r="C66" t="s">
        <v>169</v>
      </c>
      <c r="D66" t="s">
        <v>464</v>
      </c>
      <c r="E66" s="9" t="s">
        <v>1309</v>
      </c>
      <c r="G66">
        <v>7</v>
      </c>
      <c r="H66" s="55" t="str">
        <f t="shared" si="0"/>
        <v/>
      </c>
      <c r="I66" s="55">
        <f t="shared" si="1"/>
        <v>1874</v>
      </c>
      <c r="J66" t="s">
        <v>784</v>
      </c>
      <c r="K66" t="s">
        <v>725</v>
      </c>
      <c r="L66" s="52" t="str">
        <f t="shared" si="2"/>
        <v>Visitor</v>
      </c>
      <c r="M66" s="52">
        <f t="shared" si="3"/>
        <v>61</v>
      </c>
      <c r="N66" s="12" t="s">
        <v>1301</v>
      </c>
      <c r="O66" s="2">
        <v>83</v>
      </c>
      <c r="P66" s="52" t="s">
        <v>1651</v>
      </c>
    </row>
    <row r="67" spans="1:16" x14ac:dyDescent="0.2">
      <c r="A67" s="52">
        <v>66</v>
      </c>
      <c r="B67" t="s">
        <v>160</v>
      </c>
      <c r="C67" t="s">
        <v>123</v>
      </c>
      <c r="D67" t="s">
        <v>9</v>
      </c>
      <c r="E67" t="s">
        <v>427</v>
      </c>
      <c r="G67">
        <v>74</v>
      </c>
      <c r="H67" s="55" t="str">
        <f t="shared" ref="H67:H130" si="4">IF(ISBLANK(F67),"",INT(1881.25-F67))</f>
        <v/>
      </c>
      <c r="I67" s="55">
        <f t="shared" ref="I67:I130" si="5">IF(ISBLANK(G67),"",IF(ISBLANK(F67),INT(1881.25-G67),"Error"))</f>
        <v>1807</v>
      </c>
      <c r="J67" t="s">
        <v>227</v>
      </c>
      <c r="K67" t="s">
        <v>1143</v>
      </c>
      <c r="L67" s="52" t="str">
        <f t="shared" ref="L67:L131" si="6">IF(ISBLANK(D67),"",D67)</f>
        <v>Head</v>
      </c>
      <c r="M67" s="52">
        <f t="shared" ref="M67:M130" si="7">IF(OR(L67="Vacant",L67="Head"),A67,M66)</f>
        <v>66</v>
      </c>
      <c r="N67" s="12" t="s">
        <v>1301</v>
      </c>
      <c r="O67" s="2">
        <v>84</v>
      </c>
      <c r="P67" s="52" t="s">
        <v>1651</v>
      </c>
    </row>
    <row r="68" spans="1:16" x14ac:dyDescent="0.2">
      <c r="A68" s="52">
        <v>67</v>
      </c>
      <c r="B68" t="s">
        <v>266</v>
      </c>
      <c r="C68" t="s">
        <v>44</v>
      </c>
      <c r="D68" t="s">
        <v>9</v>
      </c>
      <c r="E68" t="s">
        <v>5</v>
      </c>
      <c r="F68">
        <v>55</v>
      </c>
      <c r="H68" s="55">
        <f t="shared" si="4"/>
        <v>1826</v>
      </c>
      <c r="I68" s="55" t="str">
        <f t="shared" si="5"/>
        <v/>
      </c>
      <c r="J68" t="s">
        <v>12</v>
      </c>
      <c r="K68" t="s">
        <v>551</v>
      </c>
      <c r="L68" s="52" t="str">
        <f t="shared" si="6"/>
        <v>Head</v>
      </c>
      <c r="M68" s="52">
        <f t="shared" si="7"/>
        <v>67</v>
      </c>
      <c r="N68" s="12" t="s">
        <v>1301</v>
      </c>
      <c r="O68" s="2">
        <v>85</v>
      </c>
      <c r="P68" s="52" t="s">
        <v>1651</v>
      </c>
    </row>
    <row r="69" spans="1:16" x14ac:dyDescent="0.2">
      <c r="A69" s="52">
        <v>68</v>
      </c>
      <c r="B69" t="s">
        <v>266</v>
      </c>
      <c r="C69" t="s">
        <v>163</v>
      </c>
      <c r="D69" t="s">
        <v>397</v>
      </c>
      <c r="E69" t="s">
        <v>5</v>
      </c>
      <c r="G69">
        <v>54</v>
      </c>
      <c r="H69" s="55" t="str">
        <f t="shared" si="4"/>
        <v/>
      </c>
      <c r="I69" s="55">
        <f t="shared" si="5"/>
        <v>1827</v>
      </c>
      <c r="J69" t="s">
        <v>1301</v>
      </c>
      <c r="K69" t="s">
        <v>1144</v>
      </c>
      <c r="L69" s="52" t="str">
        <f t="shared" si="6"/>
        <v>Wife</v>
      </c>
      <c r="M69" s="52">
        <f t="shared" si="7"/>
        <v>67</v>
      </c>
      <c r="N69" s="12" t="s">
        <v>1301</v>
      </c>
      <c r="O69" s="2">
        <v>85</v>
      </c>
      <c r="P69" s="52" t="s">
        <v>1651</v>
      </c>
    </row>
    <row r="70" spans="1:16" x14ac:dyDescent="0.2">
      <c r="A70" s="52">
        <v>69</v>
      </c>
      <c r="B70" t="s">
        <v>76</v>
      </c>
      <c r="C70" t="s">
        <v>44</v>
      </c>
      <c r="D70" t="s">
        <v>422</v>
      </c>
      <c r="E70" s="9" t="s">
        <v>761</v>
      </c>
      <c r="F70">
        <v>31</v>
      </c>
      <c r="H70" s="55">
        <f t="shared" si="4"/>
        <v>1850</v>
      </c>
      <c r="I70" s="55" t="str">
        <f t="shared" si="5"/>
        <v/>
      </c>
      <c r="J70" t="s">
        <v>12</v>
      </c>
      <c r="K70" s="9" t="s">
        <v>1304</v>
      </c>
      <c r="L70" s="52" t="str">
        <f t="shared" si="6"/>
        <v>Servant</v>
      </c>
      <c r="M70" s="52">
        <f t="shared" si="7"/>
        <v>67</v>
      </c>
      <c r="N70" s="12" t="s">
        <v>1301</v>
      </c>
      <c r="O70" s="2">
        <v>85</v>
      </c>
      <c r="P70" s="52" t="s">
        <v>1651</v>
      </c>
    </row>
    <row r="71" spans="1:16" x14ac:dyDescent="0.2">
      <c r="A71" s="52">
        <v>70</v>
      </c>
      <c r="B71" t="s">
        <v>1145</v>
      </c>
      <c r="C71" t="s">
        <v>55</v>
      </c>
      <c r="D71" t="s">
        <v>464</v>
      </c>
      <c r="E71" t="s">
        <v>5</v>
      </c>
      <c r="F71">
        <v>81</v>
      </c>
      <c r="H71" s="55">
        <f t="shared" si="4"/>
        <v>1800</v>
      </c>
      <c r="I71" s="55" t="str">
        <f t="shared" si="5"/>
        <v/>
      </c>
      <c r="J71" t="s">
        <v>1146</v>
      </c>
      <c r="K71" t="s">
        <v>1147</v>
      </c>
      <c r="L71" s="52" t="str">
        <f t="shared" si="6"/>
        <v>Visitor</v>
      </c>
      <c r="M71" s="52">
        <f t="shared" si="7"/>
        <v>67</v>
      </c>
      <c r="N71" s="12" t="s">
        <v>1301</v>
      </c>
      <c r="O71" s="2">
        <v>85</v>
      </c>
      <c r="P71" s="52" t="s">
        <v>1651</v>
      </c>
    </row>
    <row r="72" spans="1:16" x14ac:dyDescent="0.2">
      <c r="A72" s="52">
        <v>71</v>
      </c>
      <c r="B72" t="s">
        <v>1145</v>
      </c>
      <c r="C72" t="s">
        <v>57</v>
      </c>
      <c r="D72" t="s">
        <v>464</v>
      </c>
      <c r="E72" t="s">
        <v>5</v>
      </c>
      <c r="G72">
        <v>66</v>
      </c>
      <c r="H72" s="55" t="str">
        <f t="shared" si="4"/>
        <v/>
      </c>
      <c r="I72" s="55">
        <f t="shared" si="5"/>
        <v>1815</v>
      </c>
      <c r="J72" t="s">
        <v>1301</v>
      </c>
      <c r="K72" t="s">
        <v>484</v>
      </c>
      <c r="L72" s="52" t="str">
        <f t="shared" si="6"/>
        <v>Visitor</v>
      </c>
      <c r="M72" s="52">
        <f t="shared" si="7"/>
        <v>67</v>
      </c>
      <c r="N72" s="12" t="s">
        <v>1301</v>
      </c>
      <c r="O72" s="2">
        <v>85</v>
      </c>
      <c r="P72" s="52" t="s">
        <v>1651</v>
      </c>
    </row>
    <row r="73" spans="1:16" x14ac:dyDescent="0.2">
      <c r="A73" s="52">
        <v>72</v>
      </c>
      <c r="B73" t="s">
        <v>43</v>
      </c>
      <c r="C73" t="s">
        <v>46</v>
      </c>
      <c r="D73" t="s">
        <v>9</v>
      </c>
      <c r="E73" t="s">
        <v>427</v>
      </c>
      <c r="G73">
        <v>73</v>
      </c>
      <c r="H73" s="55" t="str">
        <f t="shared" si="4"/>
        <v/>
      </c>
      <c r="I73" s="55">
        <f t="shared" si="5"/>
        <v>1808</v>
      </c>
      <c r="J73" t="s">
        <v>18</v>
      </c>
      <c r="K73" t="s">
        <v>1285</v>
      </c>
      <c r="L73" s="52" t="str">
        <f t="shared" si="6"/>
        <v>Head</v>
      </c>
      <c r="M73" s="52">
        <f t="shared" si="7"/>
        <v>72</v>
      </c>
      <c r="N73" s="12" t="s">
        <v>1301</v>
      </c>
      <c r="O73" s="2">
        <v>86</v>
      </c>
      <c r="P73" s="52" t="s">
        <v>1148</v>
      </c>
    </row>
    <row r="74" spans="1:16" x14ac:dyDescent="0.2">
      <c r="A74" s="52">
        <v>73</v>
      </c>
      <c r="B74" t="s">
        <v>43</v>
      </c>
      <c r="C74" t="s">
        <v>50</v>
      </c>
      <c r="D74" t="s">
        <v>409</v>
      </c>
      <c r="E74" t="s">
        <v>761</v>
      </c>
      <c r="F74">
        <v>41</v>
      </c>
      <c r="H74" s="55">
        <f t="shared" si="4"/>
        <v>1840</v>
      </c>
      <c r="I74" s="55" t="str">
        <f t="shared" si="5"/>
        <v/>
      </c>
      <c r="J74" t="s">
        <v>141</v>
      </c>
      <c r="K74" t="s">
        <v>1115</v>
      </c>
      <c r="L74" s="52" t="str">
        <f t="shared" si="6"/>
        <v>Son</v>
      </c>
      <c r="M74" s="52">
        <f t="shared" si="7"/>
        <v>72</v>
      </c>
      <c r="N74" s="12" t="s">
        <v>1301</v>
      </c>
      <c r="O74" s="2">
        <v>86</v>
      </c>
      <c r="P74" s="52" t="s">
        <v>1651</v>
      </c>
    </row>
    <row r="75" spans="1:16" x14ac:dyDescent="0.2">
      <c r="A75" s="52">
        <v>74</v>
      </c>
      <c r="B75" t="s">
        <v>43</v>
      </c>
      <c r="C75" t="s">
        <v>44</v>
      </c>
      <c r="D75" t="s">
        <v>409</v>
      </c>
      <c r="E75" t="s">
        <v>5</v>
      </c>
      <c r="F75">
        <v>33</v>
      </c>
      <c r="H75" s="55">
        <f t="shared" si="4"/>
        <v>1848</v>
      </c>
      <c r="I75" s="55" t="str">
        <f t="shared" si="5"/>
        <v/>
      </c>
      <c r="J75" t="s">
        <v>821</v>
      </c>
      <c r="K75" t="s">
        <v>1115</v>
      </c>
      <c r="L75" s="52" t="str">
        <f t="shared" si="6"/>
        <v>Son</v>
      </c>
      <c r="M75" s="52">
        <f t="shared" si="7"/>
        <v>72</v>
      </c>
      <c r="N75" s="12" t="s">
        <v>1301</v>
      </c>
      <c r="O75" s="2">
        <v>86</v>
      </c>
      <c r="P75" s="52" t="s">
        <v>1651</v>
      </c>
    </row>
    <row r="76" spans="1:16" x14ac:dyDescent="0.2">
      <c r="A76" s="52">
        <v>75</v>
      </c>
      <c r="B76" t="s">
        <v>43</v>
      </c>
      <c r="C76" t="s">
        <v>123</v>
      </c>
      <c r="D76" t="s">
        <v>1350</v>
      </c>
      <c r="E76" t="s">
        <v>5</v>
      </c>
      <c r="G76">
        <v>28</v>
      </c>
      <c r="H76" s="55" t="str">
        <f t="shared" si="4"/>
        <v/>
      </c>
      <c r="I76" s="55">
        <f t="shared" si="5"/>
        <v>1853</v>
      </c>
      <c r="J76" t="s">
        <v>1301</v>
      </c>
      <c r="K76" t="s">
        <v>1149</v>
      </c>
      <c r="L76" s="52" t="str">
        <f t="shared" si="6"/>
        <v>Daughter-in-Law</v>
      </c>
      <c r="M76" s="52">
        <f t="shared" si="7"/>
        <v>72</v>
      </c>
      <c r="N76" s="12" t="s">
        <v>1301</v>
      </c>
      <c r="O76" s="2">
        <v>86</v>
      </c>
      <c r="P76" s="52" t="s">
        <v>1651</v>
      </c>
    </row>
    <row r="77" spans="1:16" x14ac:dyDescent="0.2">
      <c r="A77" s="52">
        <v>76</v>
      </c>
      <c r="B77" t="s">
        <v>43</v>
      </c>
      <c r="C77" t="s">
        <v>324</v>
      </c>
      <c r="D77" t="s">
        <v>516</v>
      </c>
      <c r="E77" s="9" t="s">
        <v>1309</v>
      </c>
      <c r="F77">
        <v>2</v>
      </c>
      <c r="H77" s="55">
        <f t="shared" si="4"/>
        <v>1879</v>
      </c>
      <c r="I77" s="55" t="str">
        <f t="shared" si="5"/>
        <v/>
      </c>
      <c r="J77" t="s">
        <v>1301</v>
      </c>
      <c r="K77" t="s">
        <v>1115</v>
      </c>
      <c r="L77" s="52" t="str">
        <f t="shared" si="6"/>
        <v>Grandson</v>
      </c>
      <c r="M77" s="52">
        <f t="shared" si="7"/>
        <v>72</v>
      </c>
      <c r="N77" s="12" t="s">
        <v>1301</v>
      </c>
      <c r="O77" s="2">
        <v>86</v>
      </c>
      <c r="P77" s="52" t="s">
        <v>1651</v>
      </c>
    </row>
    <row r="78" spans="1:16" x14ac:dyDescent="0.2">
      <c r="A78" s="52">
        <v>77</v>
      </c>
      <c r="B78" t="s">
        <v>43</v>
      </c>
      <c r="C78" t="s">
        <v>447</v>
      </c>
      <c r="D78" t="s">
        <v>404</v>
      </c>
      <c r="E78" s="9" t="s">
        <v>1309</v>
      </c>
      <c r="G78">
        <f>2/12</f>
        <v>0.16666666666666666</v>
      </c>
      <c r="H78" s="55" t="str">
        <f t="shared" si="4"/>
        <v/>
      </c>
      <c r="I78" s="55">
        <f t="shared" si="5"/>
        <v>1881</v>
      </c>
      <c r="J78" t="s">
        <v>1301</v>
      </c>
      <c r="K78" t="s">
        <v>1115</v>
      </c>
      <c r="L78" s="52" t="str">
        <f t="shared" si="6"/>
        <v>Granddaughter</v>
      </c>
      <c r="M78" s="52">
        <f t="shared" si="7"/>
        <v>72</v>
      </c>
      <c r="N78" s="12" t="s">
        <v>1301</v>
      </c>
      <c r="O78" s="2">
        <v>86</v>
      </c>
      <c r="P78" s="52" t="s">
        <v>1651</v>
      </c>
    </row>
    <row r="79" spans="1:16" x14ac:dyDescent="0.2">
      <c r="A79" s="52">
        <v>78</v>
      </c>
      <c r="B79" t="s">
        <v>43</v>
      </c>
      <c r="C79" t="s">
        <v>60</v>
      </c>
      <c r="D79" t="s">
        <v>516</v>
      </c>
      <c r="E79" s="9" t="s">
        <v>1309</v>
      </c>
      <c r="F79">
        <v>12</v>
      </c>
      <c r="H79" s="55">
        <f t="shared" si="4"/>
        <v>1869</v>
      </c>
      <c r="I79" s="55" t="str">
        <f t="shared" si="5"/>
        <v/>
      </c>
      <c r="J79" t="s">
        <v>1150</v>
      </c>
      <c r="K79" t="s">
        <v>1115</v>
      </c>
      <c r="L79" s="52" t="str">
        <f t="shared" si="6"/>
        <v>Grandson</v>
      </c>
      <c r="M79" s="52">
        <f t="shared" si="7"/>
        <v>72</v>
      </c>
      <c r="N79" s="12" t="s">
        <v>1301</v>
      </c>
      <c r="O79" s="2">
        <v>86</v>
      </c>
      <c r="P79" s="52" t="s">
        <v>1651</v>
      </c>
    </row>
    <row r="80" spans="1:16" x14ac:dyDescent="0.2">
      <c r="A80" s="52">
        <v>79</v>
      </c>
      <c r="B80" t="s">
        <v>81</v>
      </c>
      <c r="C80" t="s">
        <v>44</v>
      </c>
      <c r="D80" t="s">
        <v>9</v>
      </c>
      <c r="E80" t="s">
        <v>5</v>
      </c>
      <c r="F80">
        <v>80</v>
      </c>
      <c r="H80" s="55">
        <f t="shared" si="4"/>
        <v>1801</v>
      </c>
      <c r="I80" s="55" t="str">
        <f t="shared" si="5"/>
        <v/>
      </c>
      <c r="J80" t="s">
        <v>229</v>
      </c>
      <c r="K80" t="s">
        <v>551</v>
      </c>
      <c r="L80" s="52" t="str">
        <f t="shared" si="6"/>
        <v>Head</v>
      </c>
      <c r="M80" s="52">
        <f t="shared" si="7"/>
        <v>79</v>
      </c>
      <c r="N80" s="2" t="s">
        <v>228</v>
      </c>
      <c r="O80" s="2">
        <v>87</v>
      </c>
      <c r="P80" s="52" t="s">
        <v>1651</v>
      </c>
    </row>
    <row r="81" spans="1:16" x14ac:dyDescent="0.2">
      <c r="A81" s="52">
        <v>80</v>
      </c>
      <c r="B81" t="s">
        <v>81</v>
      </c>
      <c r="C81" t="s">
        <v>57</v>
      </c>
      <c r="D81" t="s">
        <v>397</v>
      </c>
      <c r="E81" t="s">
        <v>5</v>
      </c>
      <c r="G81">
        <v>78</v>
      </c>
      <c r="H81" s="55" t="str">
        <f t="shared" si="4"/>
        <v/>
      </c>
      <c r="I81" s="55">
        <f t="shared" si="5"/>
        <v>1803</v>
      </c>
      <c r="J81" t="s">
        <v>1301</v>
      </c>
      <c r="K81" t="s">
        <v>1115</v>
      </c>
      <c r="L81" s="52" t="str">
        <f t="shared" si="6"/>
        <v>Wife</v>
      </c>
      <c r="M81" s="52">
        <f t="shared" si="7"/>
        <v>79</v>
      </c>
      <c r="N81" s="2" t="s">
        <v>228</v>
      </c>
      <c r="O81" s="2">
        <v>87</v>
      </c>
      <c r="P81" s="52" t="s">
        <v>1651</v>
      </c>
    </row>
    <row r="82" spans="1:16" x14ac:dyDescent="0.2">
      <c r="A82" s="52">
        <v>81</v>
      </c>
      <c r="B82" t="s">
        <v>207</v>
      </c>
      <c r="C82" t="s">
        <v>71</v>
      </c>
      <c r="D82" t="s">
        <v>9</v>
      </c>
      <c r="E82" t="s">
        <v>5</v>
      </c>
      <c r="F82">
        <v>54</v>
      </c>
      <c r="H82" s="55">
        <f t="shared" si="4"/>
        <v>1827</v>
      </c>
      <c r="I82" s="55" t="str">
        <f t="shared" si="5"/>
        <v/>
      </c>
      <c r="J82" t="s">
        <v>230</v>
      </c>
      <c r="K82" t="s">
        <v>1036</v>
      </c>
      <c r="L82" s="52" t="str">
        <f t="shared" si="6"/>
        <v>Head</v>
      </c>
      <c r="M82" s="52">
        <f t="shared" si="7"/>
        <v>81</v>
      </c>
      <c r="N82" s="12" t="s">
        <v>1301</v>
      </c>
      <c r="O82" s="2">
        <v>88</v>
      </c>
      <c r="P82" s="52" t="s">
        <v>1651</v>
      </c>
    </row>
    <row r="83" spans="1:16" x14ac:dyDescent="0.2">
      <c r="A83" s="52">
        <v>82</v>
      </c>
      <c r="B83" t="s">
        <v>207</v>
      </c>
      <c r="C83" t="s">
        <v>425</v>
      </c>
      <c r="D83" t="s">
        <v>397</v>
      </c>
      <c r="E83" t="s">
        <v>5</v>
      </c>
      <c r="G83">
        <v>49</v>
      </c>
      <c r="H83" s="55" t="str">
        <f t="shared" si="4"/>
        <v/>
      </c>
      <c r="I83" s="55">
        <f t="shared" si="5"/>
        <v>1832</v>
      </c>
      <c r="J83" t="s">
        <v>1301</v>
      </c>
      <c r="K83" t="s">
        <v>1037</v>
      </c>
      <c r="L83" s="52" t="str">
        <f t="shared" si="6"/>
        <v>Wife</v>
      </c>
      <c r="M83" s="52">
        <f t="shared" si="7"/>
        <v>81</v>
      </c>
      <c r="N83" s="12" t="s">
        <v>1301</v>
      </c>
      <c r="O83" s="2">
        <v>88</v>
      </c>
      <c r="P83" s="52" t="s">
        <v>1651</v>
      </c>
    </row>
    <row r="84" spans="1:16" x14ac:dyDescent="0.2">
      <c r="A84" s="52">
        <v>83</v>
      </c>
      <c r="B84" t="s">
        <v>207</v>
      </c>
      <c r="C84" t="s">
        <v>208</v>
      </c>
      <c r="D84" t="s">
        <v>409</v>
      </c>
      <c r="E84" t="s">
        <v>761</v>
      </c>
      <c r="F84">
        <v>15</v>
      </c>
      <c r="H84" s="55">
        <f t="shared" si="4"/>
        <v>1866</v>
      </c>
      <c r="I84" s="55" t="str">
        <f t="shared" si="5"/>
        <v/>
      </c>
      <c r="J84" t="s">
        <v>12</v>
      </c>
      <c r="K84" t="s">
        <v>1115</v>
      </c>
      <c r="L84" s="52" t="str">
        <f t="shared" si="6"/>
        <v>Son</v>
      </c>
      <c r="M84" s="52">
        <f t="shared" si="7"/>
        <v>81</v>
      </c>
      <c r="N84" s="12" t="s">
        <v>1301</v>
      </c>
      <c r="O84" s="2">
        <v>88</v>
      </c>
      <c r="P84" s="52" t="s">
        <v>1651</v>
      </c>
    </row>
    <row r="85" spans="1:16" x14ac:dyDescent="0.2">
      <c r="A85" s="52">
        <v>84</v>
      </c>
      <c r="B85" t="s">
        <v>207</v>
      </c>
      <c r="C85" t="s">
        <v>335</v>
      </c>
      <c r="D85" t="s">
        <v>400</v>
      </c>
      <c r="E85" s="9" t="s">
        <v>1309</v>
      </c>
      <c r="G85">
        <v>11</v>
      </c>
      <c r="H85" s="55" t="str">
        <f t="shared" si="4"/>
        <v/>
      </c>
      <c r="I85" s="55">
        <f t="shared" si="5"/>
        <v>1870</v>
      </c>
      <c r="J85" t="s">
        <v>784</v>
      </c>
      <c r="K85" t="s">
        <v>1115</v>
      </c>
      <c r="L85" s="52" t="str">
        <f t="shared" si="6"/>
        <v>Daughter</v>
      </c>
      <c r="M85" s="52">
        <f t="shared" si="7"/>
        <v>81</v>
      </c>
      <c r="N85" s="12" t="s">
        <v>1301</v>
      </c>
      <c r="O85" s="2">
        <v>88</v>
      </c>
      <c r="P85" s="52" t="s">
        <v>1651</v>
      </c>
    </row>
    <row r="86" spans="1:16" x14ac:dyDescent="0.2">
      <c r="A86" s="52">
        <v>85</v>
      </c>
      <c r="B86" t="s">
        <v>207</v>
      </c>
      <c r="C86" t="s">
        <v>385</v>
      </c>
      <c r="D86" t="s">
        <v>409</v>
      </c>
      <c r="E86" s="9" t="s">
        <v>1309</v>
      </c>
      <c r="F86">
        <v>9</v>
      </c>
      <c r="H86" s="55">
        <f t="shared" si="4"/>
        <v>1872</v>
      </c>
      <c r="I86" s="55" t="str">
        <f t="shared" si="5"/>
        <v/>
      </c>
      <c r="J86" t="s">
        <v>784</v>
      </c>
      <c r="K86" t="s">
        <v>1115</v>
      </c>
      <c r="L86" s="52" t="str">
        <f t="shared" si="6"/>
        <v>Son</v>
      </c>
      <c r="M86" s="52">
        <f t="shared" si="7"/>
        <v>81</v>
      </c>
      <c r="N86" s="12" t="s">
        <v>1301</v>
      </c>
      <c r="O86" s="2">
        <v>88</v>
      </c>
      <c r="P86" s="52" t="s">
        <v>1651</v>
      </c>
    </row>
    <row r="87" spans="1:16" x14ac:dyDescent="0.2">
      <c r="A87" s="52">
        <v>86</v>
      </c>
      <c r="B87" t="s">
        <v>118</v>
      </c>
      <c r="C87" t="s">
        <v>71</v>
      </c>
      <c r="D87" t="s">
        <v>9</v>
      </c>
      <c r="E87" t="s">
        <v>5</v>
      </c>
      <c r="F87">
        <v>76</v>
      </c>
      <c r="H87" s="55">
        <f t="shared" si="4"/>
        <v>1805</v>
      </c>
      <c r="I87" s="55" t="str">
        <f t="shared" si="5"/>
        <v/>
      </c>
      <c r="J87" t="s">
        <v>15</v>
      </c>
      <c r="K87" t="s">
        <v>733</v>
      </c>
      <c r="L87" s="52" t="str">
        <f t="shared" si="6"/>
        <v>Head</v>
      </c>
      <c r="M87" s="52">
        <f t="shared" si="7"/>
        <v>86</v>
      </c>
      <c r="N87" s="12" t="s">
        <v>1301</v>
      </c>
      <c r="O87" s="2">
        <v>89</v>
      </c>
      <c r="P87" s="52" t="s">
        <v>1901</v>
      </c>
    </row>
    <row r="88" spans="1:16" x14ac:dyDescent="0.2">
      <c r="A88" s="52">
        <v>87</v>
      </c>
      <c r="B88" t="s">
        <v>118</v>
      </c>
      <c r="C88" t="s">
        <v>111</v>
      </c>
      <c r="D88" t="s">
        <v>397</v>
      </c>
      <c r="E88" t="s">
        <v>5</v>
      </c>
      <c r="G88">
        <v>65</v>
      </c>
      <c r="H88" s="55" t="str">
        <f t="shared" si="4"/>
        <v/>
      </c>
      <c r="I88" s="55">
        <f t="shared" si="5"/>
        <v>1816</v>
      </c>
      <c r="J88" t="s">
        <v>1301</v>
      </c>
      <c r="K88" t="s">
        <v>733</v>
      </c>
      <c r="L88" s="52" t="str">
        <f t="shared" si="6"/>
        <v>Wife</v>
      </c>
      <c r="M88" s="52">
        <f t="shared" si="7"/>
        <v>86</v>
      </c>
      <c r="N88" s="12" t="s">
        <v>1301</v>
      </c>
      <c r="O88" s="2">
        <v>89</v>
      </c>
      <c r="P88" s="52" t="s">
        <v>1651</v>
      </c>
    </row>
    <row r="89" spans="1:16" x14ac:dyDescent="0.2">
      <c r="A89" s="52">
        <v>88</v>
      </c>
      <c r="B89" t="s">
        <v>1151</v>
      </c>
      <c r="C89" t="s">
        <v>60</v>
      </c>
      <c r="D89" t="s">
        <v>464</v>
      </c>
      <c r="E89" t="s">
        <v>502</v>
      </c>
      <c r="F89">
        <v>30</v>
      </c>
      <c r="H89" s="55">
        <f t="shared" si="4"/>
        <v>1851</v>
      </c>
      <c r="I89" s="55" t="str">
        <f t="shared" si="5"/>
        <v/>
      </c>
      <c r="J89" t="s">
        <v>19</v>
      </c>
      <c r="K89" t="s">
        <v>1152</v>
      </c>
      <c r="L89" s="52" t="str">
        <f t="shared" si="6"/>
        <v>Visitor</v>
      </c>
      <c r="M89" s="52">
        <f t="shared" si="7"/>
        <v>86</v>
      </c>
      <c r="N89" s="12" t="s">
        <v>1301</v>
      </c>
      <c r="O89" s="2">
        <v>89</v>
      </c>
      <c r="P89" s="52" t="s">
        <v>1651</v>
      </c>
    </row>
    <row r="90" spans="1:16" x14ac:dyDescent="0.2">
      <c r="A90" s="52">
        <v>89</v>
      </c>
      <c r="B90" t="s">
        <v>1151</v>
      </c>
      <c r="C90" t="s">
        <v>262</v>
      </c>
      <c r="D90" t="s">
        <v>464</v>
      </c>
      <c r="E90" s="9" t="s">
        <v>1309</v>
      </c>
      <c r="F90">
        <v>8</v>
      </c>
      <c r="H90" s="55">
        <f t="shared" si="4"/>
        <v>1873</v>
      </c>
      <c r="I90" s="55" t="str">
        <f t="shared" si="5"/>
        <v/>
      </c>
      <c r="J90" t="s">
        <v>784</v>
      </c>
      <c r="K90" t="s">
        <v>1115</v>
      </c>
      <c r="L90" s="52" t="str">
        <f t="shared" si="6"/>
        <v>Visitor</v>
      </c>
      <c r="M90" s="52">
        <f t="shared" si="7"/>
        <v>86</v>
      </c>
      <c r="N90" s="12" t="s">
        <v>1301</v>
      </c>
      <c r="O90" s="2">
        <v>89</v>
      </c>
      <c r="P90" s="52" t="s">
        <v>1651</v>
      </c>
    </row>
    <row r="91" spans="1:16" x14ac:dyDescent="0.2">
      <c r="A91" s="52">
        <v>90</v>
      </c>
      <c r="B91" t="s">
        <v>1151</v>
      </c>
      <c r="C91" t="s">
        <v>60</v>
      </c>
      <c r="D91" t="s">
        <v>464</v>
      </c>
      <c r="E91" s="9" t="s">
        <v>1309</v>
      </c>
      <c r="F91">
        <v>6</v>
      </c>
      <c r="H91" s="55">
        <f t="shared" si="4"/>
        <v>1875</v>
      </c>
      <c r="I91" s="55" t="str">
        <f t="shared" si="5"/>
        <v/>
      </c>
      <c r="J91" t="s">
        <v>784</v>
      </c>
      <c r="K91" t="s">
        <v>1115</v>
      </c>
      <c r="L91" s="52" t="str">
        <f t="shared" si="6"/>
        <v>Visitor</v>
      </c>
      <c r="M91" s="52">
        <f t="shared" si="7"/>
        <v>86</v>
      </c>
      <c r="N91" s="12" t="s">
        <v>1301</v>
      </c>
      <c r="O91" s="2">
        <v>89</v>
      </c>
      <c r="P91" s="52" t="s">
        <v>1651</v>
      </c>
    </row>
    <row r="92" spans="1:16" x14ac:dyDescent="0.2">
      <c r="A92" s="52">
        <v>91</v>
      </c>
      <c r="B92" t="s">
        <v>118</v>
      </c>
      <c r="C92" t="s">
        <v>1153</v>
      </c>
      <c r="D92" t="s">
        <v>9</v>
      </c>
      <c r="E92" t="s">
        <v>5</v>
      </c>
      <c r="F92">
        <v>27</v>
      </c>
      <c r="H92" s="55">
        <f t="shared" si="4"/>
        <v>1854</v>
      </c>
      <c r="I92" s="55" t="str">
        <f t="shared" si="5"/>
        <v/>
      </c>
      <c r="J92" t="s">
        <v>220</v>
      </c>
      <c r="K92" t="s">
        <v>1115</v>
      </c>
      <c r="L92" s="52" t="str">
        <f t="shared" si="6"/>
        <v>Head</v>
      </c>
      <c r="M92" s="52">
        <f t="shared" si="7"/>
        <v>91</v>
      </c>
      <c r="N92" s="12" t="s">
        <v>1301</v>
      </c>
      <c r="O92" s="2">
        <v>90</v>
      </c>
      <c r="P92" s="52" t="s">
        <v>1651</v>
      </c>
    </row>
    <row r="93" spans="1:16" x14ac:dyDescent="0.2">
      <c r="A93" s="52">
        <v>92</v>
      </c>
      <c r="B93" t="s">
        <v>118</v>
      </c>
      <c r="C93" t="s">
        <v>607</v>
      </c>
      <c r="D93" t="s">
        <v>397</v>
      </c>
      <c r="E93" t="s">
        <v>5</v>
      </c>
      <c r="G93">
        <v>28</v>
      </c>
      <c r="H93" s="55" t="str">
        <f t="shared" si="4"/>
        <v/>
      </c>
      <c r="I93" s="55">
        <f t="shared" si="5"/>
        <v>1853</v>
      </c>
      <c r="J93" t="s">
        <v>1301</v>
      </c>
      <c r="K93" t="s">
        <v>1285</v>
      </c>
      <c r="L93" s="52" t="str">
        <f t="shared" si="6"/>
        <v>Wife</v>
      </c>
      <c r="M93" s="52">
        <f t="shared" si="7"/>
        <v>91</v>
      </c>
      <c r="N93" s="12" t="s">
        <v>1301</v>
      </c>
      <c r="O93" s="2">
        <v>90</v>
      </c>
      <c r="P93" s="52" t="s">
        <v>1651</v>
      </c>
    </row>
    <row r="94" spans="1:16" x14ac:dyDescent="0.2">
      <c r="A94" s="52">
        <v>93</v>
      </c>
      <c r="B94" t="s">
        <v>118</v>
      </c>
      <c r="C94" t="s">
        <v>453</v>
      </c>
      <c r="D94" t="s">
        <v>400</v>
      </c>
      <c r="E94" s="9" t="s">
        <v>1309</v>
      </c>
      <c r="G94">
        <v>5</v>
      </c>
      <c r="H94" s="55" t="str">
        <f t="shared" si="4"/>
        <v/>
      </c>
      <c r="I94" s="55">
        <f t="shared" si="5"/>
        <v>1876</v>
      </c>
      <c r="J94" t="s">
        <v>1301</v>
      </c>
      <c r="K94" t="s">
        <v>1115</v>
      </c>
      <c r="L94" s="52" t="str">
        <f t="shared" si="6"/>
        <v>Daughter</v>
      </c>
      <c r="M94" s="52">
        <f t="shared" si="7"/>
        <v>91</v>
      </c>
      <c r="N94" s="12" t="s">
        <v>1301</v>
      </c>
      <c r="O94" s="2">
        <v>90</v>
      </c>
      <c r="P94" s="52" t="s">
        <v>1651</v>
      </c>
    </row>
    <row r="95" spans="1:16" x14ac:dyDescent="0.2">
      <c r="A95" s="52">
        <v>94</v>
      </c>
      <c r="B95" t="s">
        <v>118</v>
      </c>
      <c r="C95" t="s">
        <v>1154</v>
      </c>
      <c r="D95" t="s">
        <v>409</v>
      </c>
      <c r="E95" s="9" t="s">
        <v>1309</v>
      </c>
      <c r="F95">
        <v>4</v>
      </c>
      <c r="H95" s="55">
        <f t="shared" si="4"/>
        <v>1877</v>
      </c>
      <c r="I95" s="55" t="str">
        <f t="shared" si="5"/>
        <v/>
      </c>
      <c r="J95" t="s">
        <v>1301</v>
      </c>
      <c r="K95" t="s">
        <v>1115</v>
      </c>
      <c r="L95" s="52" t="str">
        <f t="shared" si="6"/>
        <v>Son</v>
      </c>
      <c r="M95" s="52">
        <f t="shared" si="7"/>
        <v>91</v>
      </c>
      <c r="N95" s="12" t="s">
        <v>1301</v>
      </c>
      <c r="O95" s="2">
        <v>90</v>
      </c>
      <c r="P95" s="52" t="s">
        <v>1651</v>
      </c>
    </row>
    <row r="96" spans="1:16" x14ac:dyDescent="0.2">
      <c r="A96" s="52">
        <v>95</v>
      </c>
      <c r="B96" t="s">
        <v>118</v>
      </c>
      <c r="C96" t="s">
        <v>60</v>
      </c>
      <c r="D96" t="s">
        <v>409</v>
      </c>
      <c r="E96" s="9" t="s">
        <v>1309</v>
      </c>
      <c r="F96">
        <v>2</v>
      </c>
      <c r="H96" s="55">
        <f t="shared" si="4"/>
        <v>1879</v>
      </c>
      <c r="I96" s="55" t="str">
        <f t="shared" si="5"/>
        <v/>
      </c>
      <c r="J96" t="s">
        <v>1301</v>
      </c>
      <c r="K96" t="s">
        <v>1115</v>
      </c>
      <c r="L96" s="52" t="str">
        <f t="shared" si="6"/>
        <v>Son</v>
      </c>
      <c r="M96" s="52">
        <f t="shared" si="7"/>
        <v>91</v>
      </c>
      <c r="N96" s="12" t="s">
        <v>1301</v>
      </c>
      <c r="O96" s="2">
        <v>90</v>
      </c>
      <c r="P96" s="52" t="s">
        <v>1651</v>
      </c>
    </row>
    <row r="97" spans="1:16" x14ac:dyDescent="0.2">
      <c r="A97" s="52">
        <v>96</v>
      </c>
      <c r="B97" t="s">
        <v>118</v>
      </c>
      <c r="C97" t="s">
        <v>109</v>
      </c>
      <c r="D97" t="s">
        <v>400</v>
      </c>
      <c r="E97" s="9" t="s">
        <v>1309</v>
      </c>
      <c r="G97">
        <f>9/12</f>
        <v>0.75</v>
      </c>
      <c r="H97" s="55" t="str">
        <f t="shared" si="4"/>
        <v/>
      </c>
      <c r="I97" s="55">
        <f t="shared" si="5"/>
        <v>1880</v>
      </c>
      <c r="J97" t="s">
        <v>1301</v>
      </c>
      <c r="K97" t="s">
        <v>1115</v>
      </c>
      <c r="L97" s="52" t="str">
        <f t="shared" si="6"/>
        <v>Daughter</v>
      </c>
      <c r="M97" s="52">
        <f t="shared" si="7"/>
        <v>91</v>
      </c>
      <c r="N97" s="12" t="s">
        <v>1301</v>
      </c>
      <c r="O97" s="2">
        <v>90</v>
      </c>
      <c r="P97" s="52" t="s">
        <v>1651</v>
      </c>
    </row>
    <row r="98" spans="1:16" x14ac:dyDescent="0.2">
      <c r="A98" s="52">
        <v>97</v>
      </c>
      <c r="B98" t="s">
        <v>74</v>
      </c>
      <c r="C98" t="s">
        <v>57</v>
      </c>
      <c r="D98" t="s">
        <v>9</v>
      </c>
      <c r="E98" t="s">
        <v>427</v>
      </c>
      <c r="G98">
        <v>41</v>
      </c>
      <c r="H98" s="55" t="str">
        <f t="shared" si="4"/>
        <v/>
      </c>
      <c r="I98" s="55">
        <f t="shared" si="5"/>
        <v>1840</v>
      </c>
      <c r="J98" t="s">
        <v>231</v>
      </c>
      <c r="K98" t="s">
        <v>1115</v>
      </c>
      <c r="L98" s="52" t="str">
        <f t="shared" si="6"/>
        <v>Head</v>
      </c>
      <c r="M98" s="52">
        <f t="shared" si="7"/>
        <v>97</v>
      </c>
      <c r="N98" s="12" t="s">
        <v>1301</v>
      </c>
      <c r="O98" s="2">
        <v>91</v>
      </c>
      <c r="P98" s="52" t="s">
        <v>1651</v>
      </c>
    </row>
    <row r="99" spans="1:16" x14ac:dyDescent="0.2">
      <c r="A99" s="52">
        <v>98</v>
      </c>
      <c r="B99" t="s">
        <v>74</v>
      </c>
      <c r="C99" t="s">
        <v>1155</v>
      </c>
      <c r="D99" t="s">
        <v>400</v>
      </c>
      <c r="E99" s="9" t="s">
        <v>1309</v>
      </c>
      <c r="G99">
        <v>10</v>
      </c>
      <c r="H99" s="55" t="str">
        <f t="shared" si="4"/>
        <v/>
      </c>
      <c r="I99" s="55">
        <f t="shared" si="5"/>
        <v>1871</v>
      </c>
      <c r="J99" t="s">
        <v>784</v>
      </c>
      <c r="K99" t="s">
        <v>1115</v>
      </c>
      <c r="L99" s="52" t="str">
        <f t="shared" si="6"/>
        <v>Daughter</v>
      </c>
      <c r="M99" s="52">
        <f t="shared" si="7"/>
        <v>97</v>
      </c>
      <c r="N99" s="12" t="s">
        <v>1301</v>
      </c>
      <c r="O99" s="2">
        <v>91</v>
      </c>
      <c r="P99" s="52" t="s">
        <v>1651</v>
      </c>
    </row>
    <row r="100" spans="1:16" x14ac:dyDescent="0.2">
      <c r="A100" s="52">
        <v>99</v>
      </c>
      <c r="B100" t="s">
        <v>165</v>
      </c>
      <c r="C100" t="s">
        <v>166</v>
      </c>
      <c r="D100" t="s">
        <v>9</v>
      </c>
      <c r="E100" t="s">
        <v>5</v>
      </c>
      <c r="F100">
        <v>50</v>
      </c>
      <c r="H100" s="55">
        <f t="shared" si="4"/>
        <v>1831</v>
      </c>
      <c r="I100" s="55" t="str">
        <f t="shared" si="5"/>
        <v/>
      </c>
      <c r="J100" t="s">
        <v>12</v>
      </c>
      <c r="K100" t="s">
        <v>733</v>
      </c>
      <c r="L100" s="52" t="str">
        <f t="shared" si="6"/>
        <v>Head</v>
      </c>
      <c r="M100" s="52">
        <f t="shared" si="7"/>
        <v>99</v>
      </c>
      <c r="N100" s="12" t="s">
        <v>1301</v>
      </c>
      <c r="O100" s="2">
        <v>92</v>
      </c>
      <c r="P100" s="52" t="s">
        <v>1651</v>
      </c>
    </row>
    <row r="101" spans="1:16" x14ac:dyDescent="0.2">
      <c r="A101" s="52">
        <v>100</v>
      </c>
      <c r="B101" t="s">
        <v>165</v>
      </c>
      <c r="C101" t="s">
        <v>46</v>
      </c>
      <c r="D101" t="s">
        <v>397</v>
      </c>
      <c r="E101" t="s">
        <v>5</v>
      </c>
      <c r="G101">
        <v>44</v>
      </c>
      <c r="H101" s="55" t="str">
        <f t="shared" si="4"/>
        <v/>
      </c>
      <c r="I101" s="55">
        <f t="shared" si="5"/>
        <v>1837</v>
      </c>
      <c r="J101" t="s">
        <v>1301</v>
      </c>
      <c r="K101" t="s">
        <v>1115</v>
      </c>
      <c r="L101" s="52" t="str">
        <f t="shared" si="6"/>
        <v>Wife</v>
      </c>
      <c r="M101" s="52">
        <f t="shared" si="7"/>
        <v>99</v>
      </c>
      <c r="N101" s="12" t="s">
        <v>1301</v>
      </c>
      <c r="O101" s="2">
        <v>92</v>
      </c>
      <c r="P101" s="52" t="s">
        <v>1651</v>
      </c>
    </row>
    <row r="102" spans="1:16" x14ac:dyDescent="0.2">
      <c r="A102" s="52">
        <v>101</v>
      </c>
      <c r="B102" t="s">
        <v>165</v>
      </c>
      <c r="C102" t="s">
        <v>1156</v>
      </c>
      <c r="D102" t="s">
        <v>400</v>
      </c>
      <c r="E102" s="9" t="s">
        <v>1309</v>
      </c>
      <c r="G102">
        <v>14</v>
      </c>
      <c r="H102" s="55" t="str">
        <f t="shared" si="4"/>
        <v/>
      </c>
      <c r="I102" s="55">
        <f t="shared" si="5"/>
        <v>1867</v>
      </c>
      <c r="J102" t="s">
        <v>1301</v>
      </c>
      <c r="K102" t="s">
        <v>1115</v>
      </c>
      <c r="L102" s="52" t="str">
        <f t="shared" si="6"/>
        <v>Daughter</v>
      </c>
      <c r="M102" s="52">
        <f t="shared" si="7"/>
        <v>99</v>
      </c>
      <c r="N102" s="12" t="s">
        <v>1301</v>
      </c>
      <c r="O102" s="2">
        <v>92</v>
      </c>
      <c r="P102" s="52" t="s">
        <v>1651</v>
      </c>
    </row>
    <row r="103" spans="1:16" x14ac:dyDescent="0.2">
      <c r="A103" s="52">
        <v>102</v>
      </c>
      <c r="B103" t="s">
        <v>165</v>
      </c>
      <c r="C103" t="s">
        <v>71</v>
      </c>
      <c r="D103" t="s">
        <v>409</v>
      </c>
      <c r="E103" s="9" t="s">
        <v>1309</v>
      </c>
      <c r="F103">
        <v>12</v>
      </c>
      <c r="H103" s="55">
        <f t="shared" si="4"/>
        <v>1869</v>
      </c>
      <c r="I103" s="55" t="str">
        <f t="shared" si="5"/>
        <v/>
      </c>
      <c r="J103" t="s">
        <v>1301</v>
      </c>
      <c r="K103" t="s">
        <v>1115</v>
      </c>
      <c r="L103" s="52" t="str">
        <f t="shared" si="6"/>
        <v>Son</v>
      </c>
      <c r="M103" s="52">
        <f t="shared" si="7"/>
        <v>99</v>
      </c>
      <c r="N103" s="12" t="s">
        <v>1301</v>
      </c>
      <c r="O103" s="2">
        <v>92</v>
      </c>
      <c r="P103" s="52" t="s">
        <v>1651</v>
      </c>
    </row>
    <row r="104" spans="1:16" x14ac:dyDescent="0.2">
      <c r="A104" s="52">
        <v>103</v>
      </c>
      <c r="B104" t="s">
        <v>165</v>
      </c>
      <c r="C104" t="s">
        <v>167</v>
      </c>
      <c r="D104" t="s">
        <v>409</v>
      </c>
      <c r="E104" s="9" t="s">
        <v>1309</v>
      </c>
      <c r="F104">
        <v>10</v>
      </c>
      <c r="H104" s="55">
        <f t="shared" si="4"/>
        <v>1871</v>
      </c>
      <c r="I104" s="55" t="str">
        <f t="shared" si="5"/>
        <v/>
      </c>
      <c r="J104" t="s">
        <v>1301</v>
      </c>
      <c r="K104" t="s">
        <v>1115</v>
      </c>
      <c r="L104" s="52" t="str">
        <f t="shared" si="6"/>
        <v>Son</v>
      </c>
      <c r="M104" s="52">
        <f t="shared" si="7"/>
        <v>99</v>
      </c>
      <c r="N104" s="12" t="s">
        <v>1301</v>
      </c>
      <c r="O104" s="2">
        <v>92</v>
      </c>
      <c r="P104" s="52" t="s">
        <v>1651</v>
      </c>
    </row>
    <row r="105" spans="1:16" x14ac:dyDescent="0.2">
      <c r="A105" s="52">
        <v>104</v>
      </c>
      <c r="B105" t="s">
        <v>165</v>
      </c>
      <c r="C105" t="s">
        <v>498</v>
      </c>
      <c r="D105" t="s">
        <v>400</v>
      </c>
      <c r="E105" s="9" t="s">
        <v>1309</v>
      </c>
      <c r="G105">
        <v>6</v>
      </c>
      <c r="H105" s="55" t="str">
        <f t="shared" si="4"/>
        <v/>
      </c>
      <c r="I105" s="55">
        <f t="shared" si="5"/>
        <v>1875</v>
      </c>
      <c r="J105" t="s">
        <v>1301</v>
      </c>
      <c r="K105" t="s">
        <v>1115</v>
      </c>
      <c r="L105" s="52" t="str">
        <f t="shared" si="6"/>
        <v>Daughter</v>
      </c>
      <c r="M105" s="52">
        <f t="shared" si="7"/>
        <v>99</v>
      </c>
      <c r="N105" s="12" t="s">
        <v>1301</v>
      </c>
      <c r="O105" s="2">
        <v>92</v>
      </c>
      <c r="P105" s="52" t="s">
        <v>1651</v>
      </c>
    </row>
    <row r="106" spans="1:16" x14ac:dyDescent="0.2">
      <c r="A106" s="52">
        <v>105</v>
      </c>
      <c r="B106" t="s">
        <v>100</v>
      </c>
      <c r="C106" t="s">
        <v>101</v>
      </c>
      <c r="D106" t="s">
        <v>9</v>
      </c>
      <c r="E106" t="s">
        <v>5</v>
      </c>
      <c r="F106">
        <v>80</v>
      </c>
      <c r="H106" s="55">
        <f t="shared" si="4"/>
        <v>1801</v>
      </c>
      <c r="I106" s="55" t="str">
        <f t="shared" si="5"/>
        <v/>
      </c>
      <c r="J106" t="s">
        <v>15</v>
      </c>
      <c r="K106" t="s">
        <v>724</v>
      </c>
      <c r="L106" s="52" t="str">
        <f t="shared" si="6"/>
        <v>Head</v>
      </c>
      <c r="M106" s="52">
        <f t="shared" si="7"/>
        <v>105</v>
      </c>
      <c r="N106" s="12" t="s">
        <v>1301</v>
      </c>
      <c r="O106" s="2">
        <v>93</v>
      </c>
      <c r="P106" s="52" t="s">
        <v>1900</v>
      </c>
    </row>
    <row r="107" spans="1:16" x14ac:dyDescent="0.2">
      <c r="A107" s="52">
        <v>106</v>
      </c>
      <c r="B107" t="s">
        <v>1157</v>
      </c>
      <c r="C107" t="s">
        <v>710</v>
      </c>
      <c r="D107" t="s">
        <v>437</v>
      </c>
      <c r="E107" t="s">
        <v>427</v>
      </c>
      <c r="G107">
        <v>57</v>
      </c>
      <c r="H107" s="55" t="str">
        <f t="shared" si="4"/>
        <v/>
      </c>
      <c r="I107" s="55">
        <f t="shared" si="5"/>
        <v>1824</v>
      </c>
      <c r="J107" t="s">
        <v>435</v>
      </c>
      <c r="K107" t="s">
        <v>913</v>
      </c>
      <c r="L107" s="52" t="str">
        <f t="shared" si="6"/>
        <v>Niece</v>
      </c>
      <c r="M107" s="52">
        <f t="shared" si="7"/>
        <v>105</v>
      </c>
      <c r="N107" s="12" t="s">
        <v>1301</v>
      </c>
      <c r="O107" s="2">
        <v>93</v>
      </c>
      <c r="P107" s="52" t="s">
        <v>1651</v>
      </c>
    </row>
    <row r="108" spans="1:16" x14ac:dyDescent="0.2">
      <c r="A108" s="52">
        <v>107</v>
      </c>
      <c r="B108" t="s">
        <v>1158</v>
      </c>
      <c r="C108" t="s">
        <v>163</v>
      </c>
      <c r="D108" t="s">
        <v>422</v>
      </c>
      <c r="E108" t="s">
        <v>761</v>
      </c>
      <c r="G108">
        <v>22</v>
      </c>
      <c r="H108" s="55" t="str">
        <f t="shared" si="4"/>
        <v/>
      </c>
      <c r="I108" s="55">
        <f t="shared" si="5"/>
        <v>1859</v>
      </c>
      <c r="J108" t="s">
        <v>423</v>
      </c>
      <c r="K108" t="s">
        <v>1159</v>
      </c>
      <c r="L108" s="52" t="str">
        <f t="shared" si="6"/>
        <v>Servant</v>
      </c>
      <c r="M108" s="52">
        <f t="shared" si="7"/>
        <v>105</v>
      </c>
      <c r="N108" s="12" t="s">
        <v>1301</v>
      </c>
      <c r="O108" s="2">
        <v>93</v>
      </c>
      <c r="P108" s="52" t="s">
        <v>1651</v>
      </c>
    </row>
    <row r="109" spans="1:16" x14ac:dyDescent="0.2">
      <c r="A109" s="52">
        <v>108</v>
      </c>
      <c r="B109" t="s">
        <v>267</v>
      </c>
      <c r="C109" t="s">
        <v>71</v>
      </c>
      <c r="D109" t="s">
        <v>9</v>
      </c>
      <c r="E109" t="s">
        <v>5</v>
      </c>
      <c r="F109">
        <v>39</v>
      </c>
      <c r="H109" s="55">
        <f t="shared" si="4"/>
        <v>1842</v>
      </c>
      <c r="I109" s="55" t="str">
        <f t="shared" si="5"/>
        <v/>
      </c>
      <c r="J109" t="s">
        <v>12</v>
      </c>
      <c r="K109" t="s">
        <v>1115</v>
      </c>
      <c r="L109" s="52" t="str">
        <f t="shared" si="6"/>
        <v>Head</v>
      </c>
      <c r="M109" s="52">
        <f t="shared" si="7"/>
        <v>108</v>
      </c>
      <c r="N109" s="12" t="s">
        <v>1301</v>
      </c>
      <c r="O109" s="2">
        <v>94</v>
      </c>
      <c r="P109" s="52" t="s">
        <v>1651</v>
      </c>
    </row>
    <row r="110" spans="1:16" x14ac:dyDescent="0.2">
      <c r="A110" s="52">
        <v>109</v>
      </c>
      <c r="B110" t="s">
        <v>267</v>
      </c>
      <c r="C110" t="s">
        <v>46</v>
      </c>
      <c r="D110" t="s">
        <v>397</v>
      </c>
      <c r="E110" t="s">
        <v>5</v>
      </c>
      <c r="G110">
        <v>39</v>
      </c>
      <c r="H110" s="55" t="str">
        <f t="shared" si="4"/>
        <v/>
      </c>
      <c r="I110" s="55">
        <f t="shared" si="5"/>
        <v>1842</v>
      </c>
      <c r="J110" t="s">
        <v>1301</v>
      </c>
      <c r="K110" t="s">
        <v>1115</v>
      </c>
      <c r="L110" s="52" t="str">
        <f t="shared" si="6"/>
        <v>Wife</v>
      </c>
      <c r="M110" s="52">
        <f t="shared" si="7"/>
        <v>108</v>
      </c>
      <c r="N110" s="12" t="s">
        <v>1301</v>
      </c>
      <c r="O110" s="2">
        <v>94</v>
      </c>
      <c r="P110" s="52" t="s">
        <v>1651</v>
      </c>
    </row>
    <row r="111" spans="1:16" x14ac:dyDescent="0.2">
      <c r="A111" s="52">
        <v>110</v>
      </c>
      <c r="B111" t="s">
        <v>267</v>
      </c>
      <c r="C111" t="s">
        <v>425</v>
      </c>
      <c r="D111" t="s">
        <v>400</v>
      </c>
      <c r="E111" s="9" t="s">
        <v>1309</v>
      </c>
      <c r="G111">
        <v>14</v>
      </c>
      <c r="H111" s="55" t="str">
        <f t="shared" si="4"/>
        <v/>
      </c>
      <c r="I111" s="55">
        <f t="shared" si="5"/>
        <v>1867</v>
      </c>
      <c r="J111" t="s">
        <v>1301</v>
      </c>
      <c r="K111" t="s">
        <v>1115</v>
      </c>
      <c r="L111" s="52" t="str">
        <f t="shared" si="6"/>
        <v>Daughter</v>
      </c>
      <c r="M111" s="52">
        <f t="shared" si="7"/>
        <v>108</v>
      </c>
      <c r="N111" s="12" t="s">
        <v>1301</v>
      </c>
      <c r="O111" s="2">
        <v>94</v>
      </c>
      <c r="P111" s="52" t="s">
        <v>1651</v>
      </c>
    </row>
    <row r="112" spans="1:16" x14ac:dyDescent="0.2">
      <c r="A112" s="52">
        <v>111</v>
      </c>
      <c r="B112" t="s">
        <v>267</v>
      </c>
      <c r="C112" t="s">
        <v>623</v>
      </c>
      <c r="D112" t="s">
        <v>409</v>
      </c>
      <c r="E112" s="9" t="s">
        <v>1309</v>
      </c>
      <c r="F112">
        <v>10</v>
      </c>
      <c r="H112" s="55">
        <f t="shared" si="4"/>
        <v>1871</v>
      </c>
      <c r="I112" s="55" t="str">
        <f t="shared" si="5"/>
        <v/>
      </c>
      <c r="J112" t="s">
        <v>784</v>
      </c>
      <c r="K112" t="s">
        <v>1115</v>
      </c>
      <c r="L112" s="52" t="str">
        <f t="shared" si="6"/>
        <v>Son</v>
      </c>
      <c r="M112" s="52">
        <f t="shared" si="7"/>
        <v>108</v>
      </c>
      <c r="N112" s="12" t="s">
        <v>1301</v>
      </c>
      <c r="O112" s="2">
        <v>94</v>
      </c>
      <c r="P112" s="52" t="s">
        <v>1651</v>
      </c>
    </row>
    <row r="113" spans="1:16" x14ac:dyDescent="0.2">
      <c r="A113" s="52">
        <v>112</v>
      </c>
      <c r="B113" t="s">
        <v>267</v>
      </c>
      <c r="C113" t="s">
        <v>208</v>
      </c>
      <c r="D113" t="s">
        <v>409</v>
      </c>
      <c r="E113" s="9" t="s">
        <v>1309</v>
      </c>
      <c r="F113">
        <v>8</v>
      </c>
      <c r="H113" s="55">
        <f t="shared" si="4"/>
        <v>1873</v>
      </c>
      <c r="I113" s="55" t="str">
        <f t="shared" si="5"/>
        <v/>
      </c>
      <c r="J113" t="s">
        <v>784</v>
      </c>
      <c r="K113" t="s">
        <v>1115</v>
      </c>
      <c r="L113" s="52" t="str">
        <f t="shared" si="6"/>
        <v>Son</v>
      </c>
      <c r="M113" s="52">
        <f t="shared" si="7"/>
        <v>108</v>
      </c>
      <c r="N113" s="12" t="s">
        <v>1301</v>
      </c>
      <c r="O113" s="2">
        <v>94</v>
      </c>
      <c r="P113" s="52" t="s">
        <v>1651</v>
      </c>
    </row>
    <row r="114" spans="1:16" x14ac:dyDescent="0.2">
      <c r="A114" s="52">
        <v>113</v>
      </c>
      <c r="B114" t="s">
        <v>267</v>
      </c>
      <c r="C114" t="s">
        <v>434</v>
      </c>
      <c r="D114" t="s">
        <v>400</v>
      </c>
      <c r="E114" s="9" t="s">
        <v>1309</v>
      </c>
      <c r="G114">
        <v>6</v>
      </c>
      <c r="H114" s="55" t="str">
        <f t="shared" si="4"/>
        <v/>
      </c>
      <c r="I114" s="55">
        <f t="shared" si="5"/>
        <v>1875</v>
      </c>
      <c r="J114" t="s">
        <v>784</v>
      </c>
      <c r="K114" t="s">
        <v>1115</v>
      </c>
      <c r="L114" s="52" t="str">
        <f t="shared" si="6"/>
        <v>Daughter</v>
      </c>
      <c r="M114" s="52">
        <f t="shared" si="7"/>
        <v>108</v>
      </c>
      <c r="N114" s="12" t="s">
        <v>1301</v>
      </c>
      <c r="O114" s="2">
        <v>94</v>
      </c>
      <c r="P114" s="52" t="s">
        <v>1651</v>
      </c>
    </row>
    <row r="115" spans="1:16" x14ac:dyDescent="0.2">
      <c r="A115" s="52">
        <v>114</v>
      </c>
      <c r="B115" t="s">
        <v>267</v>
      </c>
      <c r="C115" t="s">
        <v>324</v>
      </c>
      <c r="D115" t="s">
        <v>409</v>
      </c>
      <c r="E115" s="9" t="s">
        <v>1309</v>
      </c>
      <c r="F115">
        <v>2</v>
      </c>
      <c r="H115" s="55">
        <f t="shared" si="4"/>
        <v>1879</v>
      </c>
      <c r="I115" s="55" t="str">
        <f t="shared" si="5"/>
        <v/>
      </c>
      <c r="J115" t="s">
        <v>1301</v>
      </c>
      <c r="K115" t="s">
        <v>1115</v>
      </c>
      <c r="L115" s="52" t="str">
        <f t="shared" si="6"/>
        <v>Son</v>
      </c>
      <c r="M115" s="52">
        <f t="shared" si="7"/>
        <v>108</v>
      </c>
      <c r="N115" s="12" t="s">
        <v>1301</v>
      </c>
      <c r="O115" s="2">
        <v>94</v>
      </c>
      <c r="P115" s="52" t="s">
        <v>1651</v>
      </c>
    </row>
    <row r="116" spans="1:16" x14ac:dyDescent="0.2">
      <c r="A116" s="52">
        <v>115</v>
      </c>
      <c r="B116" t="s">
        <v>161</v>
      </c>
      <c r="C116" t="s">
        <v>101</v>
      </c>
      <c r="D116" t="s">
        <v>9</v>
      </c>
      <c r="E116" t="s">
        <v>5</v>
      </c>
      <c r="F116">
        <v>59</v>
      </c>
      <c r="H116" s="55">
        <f t="shared" si="4"/>
        <v>1822</v>
      </c>
      <c r="I116" s="55" t="str">
        <f t="shared" si="5"/>
        <v/>
      </c>
      <c r="J116" t="s">
        <v>18</v>
      </c>
      <c r="K116" t="s">
        <v>1160</v>
      </c>
      <c r="L116" s="52" t="str">
        <f t="shared" si="6"/>
        <v>Head</v>
      </c>
      <c r="M116" s="52">
        <f t="shared" si="7"/>
        <v>115</v>
      </c>
      <c r="N116" s="2" t="s">
        <v>232</v>
      </c>
      <c r="O116" s="2">
        <v>95</v>
      </c>
      <c r="P116" s="52" t="s">
        <v>1899</v>
      </c>
    </row>
    <row r="117" spans="1:16" x14ac:dyDescent="0.2">
      <c r="A117" s="52">
        <v>116</v>
      </c>
      <c r="B117" t="s">
        <v>161</v>
      </c>
      <c r="C117" t="s">
        <v>338</v>
      </c>
      <c r="D117" t="s">
        <v>397</v>
      </c>
      <c r="E117" t="s">
        <v>5</v>
      </c>
      <c r="G117">
        <v>58</v>
      </c>
      <c r="H117" s="55" t="str">
        <f t="shared" si="4"/>
        <v/>
      </c>
      <c r="I117" s="55">
        <f t="shared" si="5"/>
        <v>1823</v>
      </c>
      <c r="J117" t="s">
        <v>1301</v>
      </c>
      <c r="K117" s="9" t="s">
        <v>1115</v>
      </c>
      <c r="L117" s="52" t="str">
        <f t="shared" si="6"/>
        <v>Wife</v>
      </c>
      <c r="M117" s="52">
        <f t="shared" si="7"/>
        <v>115</v>
      </c>
      <c r="N117" s="2" t="s">
        <v>232</v>
      </c>
      <c r="O117" s="2">
        <v>95</v>
      </c>
      <c r="P117" s="52" t="s">
        <v>1651</v>
      </c>
    </row>
    <row r="118" spans="1:16" x14ac:dyDescent="0.2">
      <c r="A118" s="52">
        <v>117</v>
      </c>
      <c r="B118" t="s">
        <v>161</v>
      </c>
      <c r="C118" t="s">
        <v>60</v>
      </c>
      <c r="D118" t="s">
        <v>409</v>
      </c>
      <c r="E118" t="s">
        <v>761</v>
      </c>
      <c r="F118">
        <v>17</v>
      </c>
      <c r="H118" s="55">
        <f t="shared" si="4"/>
        <v>1864</v>
      </c>
      <c r="I118" s="55" t="str">
        <f t="shared" si="5"/>
        <v/>
      </c>
      <c r="J118" t="s">
        <v>821</v>
      </c>
      <c r="K118" t="s">
        <v>1115</v>
      </c>
      <c r="L118" s="52" t="str">
        <f t="shared" si="6"/>
        <v>Son</v>
      </c>
      <c r="M118" s="52">
        <f t="shared" si="7"/>
        <v>115</v>
      </c>
      <c r="N118" s="2" t="s">
        <v>232</v>
      </c>
      <c r="O118" s="2">
        <v>95</v>
      </c>
      <c r="P118" s="52" t="s">
        <v>1651</v>
      </c>
    </row>
    <row r="119" spans="1:16" x14ac:dyDescent="0.2">
      <c r="A119" s="52">
        <v>118</v>
      </c>
      <c r="B119" t="s">
        <v>161</v>
      </c>
      <c r="C119" t="s">
        <v>434</v>
      </c>
      <c r="D119" t="s">
        <v>400</v>
      </c>
      <c r="E119" s="9" t="s">
        <v>1309</v>
      </c>
      <c r="G119">
        <v>13</v>
      </c>
      <c r="H119" s="55" t="str">
        <f t="shared" si="4"/>
        <v/>
      </c>
      <c r="I119" s="55">
        <f t="shared" si="5"/>
        <v>1868</v>
      </c>
      <c r="J119" t="s">
        <v>1161</v>
      </c>
      <c r="K119" t="s">
        <v>1115</v>
      </c>
      <c r="L119" s="52" t="str">
        <f t="shared" si="6"/>
        <v>Daughter</v>
      </c>
      <c r="M119" s="52">
        <f t="shared" si="7"/>
        <v>115</v>
      </c>
      <c r="N119" s="2" t="s">
        <v>232</v>
      </c>
      <c r="O119" s="2">
        <v>95</v>
      </c>
      <c r="P119" s="52" t="s">
        <v>1651</v>
      </c>
    </row>
    <row r="120" spans="1:16" x14ac:dyDescent="0.2">
      <c r="A120" s="52">
        <v>119</v>
      </c>
      <c r="B120" t="s">
        <v>64</v>
      </c>
      <c r="C120" t="s">
        <v>57</v>
      </c>
      <c r="D120" t="s">
        <v>9</v>
      </c>
      <c r="E120" t="s">
        <v>427</v>
      </c>
      <c r="G120">
        <v>92</v>
      </c>
      <c r="H120" s="55" t="str">
        <f t="shared" si="4"/>
        <v/>
      </c>
      <c r="I120" s="55">
        <f t="shared" si="5"/>
        <v>1789</v>
      </c>
      <c r="J120" t="s">
        <v>227</v>
      </c>
      <c r="K120" t="s">
        <v>569</v>
      </c>
      <c r="L120" s="52" t="str">
        <f t="shared" si="6"/>
        <v>Head</v>
      </c>
      <c r="M120" s="52">
        <f t="shared" si="7"/>
        <v>119</v>
      </c>
      <c r="N120" s="12" t="s">
        <v>1301</v>
      </c>
      <c r="O120" s="2">
        <v>96</v>
      </c>
      <c r="P120" s="52" t="s">
        <v>1651</v>
      </c>
    </row>
    <row r="121" spans="1:16" x14ac:dyDescent="0.2">
      <c r="A121" s="52">
        <v>120</v>
      </c>
      <c r="B121" t="s">
        <v>268</v>
      </c>
      <c r="C121" t="s">
        <v>269</v>
      </c>
      <c r="D121" t="s">
        <v>9</v>
      </c>
      <c r="E121" t="s">
        <v>5</v>
      </c>
      <c r="F121">
        <v>29</v>
      </c>
      <c r="H121" s="55">
        <f t="shared" si="4"/>
        <v>1852</v>
      </c>
      <c r="I121" s="55" t="str">
        <f t="shared" si="5"/>
        <v/>
      </c>
      <c r="J121" t="s">
        <v>234</v>
      </c>
      <c r="K121" t="s">
        <v>603</v>
      </c>
      <c r="L121" s="52" t="str">
        <f t="shared" si="6"/>
        <v>Head</v>
      </c>
      <c r="M121" s="52">
        <f t="shared" si="7"/>
        <v>120</v>
      </c>
      <c r="N121" s="12" t="s">
        <v>1301</v>
      </c>
      <c r="O121" s="2">
        <v>97</v>
      </c>
      <c r="P121" s="52" t="s">
        <v>1651</v>
      </c>
    </row>
    <row r="122" spans="1:16" x14ac:dyDescent="0.2">
      <c r="A122" s="52">
        <v>121</v>
      </c>
      <c r="B122" t="s">
        <v>268</v>
      </c>
      <c r="C122" t="s">
        <v>391</v>
      </c>
      <c r="D122" t="s">
        <v>397</v>
      </c>
      <c r="E122" t="s">
        <v>5</v>
      </c>
      <c r="G122">
        <v>29</v>
      </c>
      <c r="H122" s="55" t="str">
        <f t="shared" si="4"/>
        <v/>
      </c>
      <c r="I122" s="55">
        <f t="shared" si="5"/>
        <v>1852</v>
      </c>
      <c r="J122" t="s">
        <v>1301</v>
      </c>
      <c r="K122" t="s">
        <v>1162</v>
      </c>
      <c r="L122" s="52" t="str">
        <f t="shared" si="6"/>
        <v>Wife</v>
      </c>
      <c r="M122" s="52">
        <f t="shared" si="7"/>
        <v>120</v>
      </c>
      <c r="N122" s="12" t="s">
        <v>1301</v>
      </c>
      <c r="O122" s="2">
        <v>97</v>
      </c>
      <c r="P122" s="52" t="s">
        <v>1651</v>
      </c>
    </row>
    <row r="123" spans="1:16" x14ac:dyDescent="0.2">
      <c r="A123" s="52">
        <v>122</v>
      </c>
      <c r="B123" t="s">
        <v>268</v>
      </c>
      <c r="C123" t="s">
        <v>391</v>
      </c>
      <c r="D123" t="s">
        <v>400</v>
      </c>
      <c r="E123" s="9" t="s">
        <v>1309</v>
      </c>
      <c r="G123">
        <v>4</v>
      </c>
      <c r="H123" s="55" t="str">
        <f t="shared" si="4"/>
        <v/>
      </c>
      <c r="I123" s="55">
        <f t="shared" si="5"/>
        <v>1877</v>
      </c>
      <c r="J123" t="s">
        <v>784</v>
      </c>
      <c r="K123" t="s">
        <v>445</v>
      </c>
      <c r="L123" s="52" t="str">
        <f t="shared" si="6"/>
        <v>Daughter</v>
      </c>
      <c r="M123" s="52">
        <f t="shared" si="7"/>
        <v>120</v>
      </c>
      <c r="N123" s="12" t="s">
        <v>1301</v>
      </c>
      <c r="O123" s="2">
        <v>97</v>
      </c>
      <c r="P123" s="52" t="s">
        <v>1651</v>
      </c>
    </row>
    <row r="124" spans="1:16" x14ac:dyDescent="0.2">
      <c r="A124" s="52">
        <v>123</v>
      </c>
      <c r="B124" t="s">
        <v>268</v>
      </c>
      <c r="C124" t="s">
        <v>148</v>
      </c>
      <c r="D124" t="s">
        <v>409</v>
      </c>
      <c r="E124" s="9" t="s">
        <v>1309</v>
      </c>
      <c r="F124">
        <v>2</v>
      </c>
      <c r="H124" s="55">
        <f t="shared" si="4"/>
        <v>1879</v>
      </c>
      <c r="I124" s="55" t="str">
        <f t="shared" si="5"/>
        <v/>
      </c>
      <c r="J124" t="s">
        <v>1301</v>
      </c>
      <c r="K124" t="s">
        <v>603</v>
      </c>
      <c r="L124" s="52" t="str">
        <f t="shared" si="6"/>
        <v>Son</v>
      </c>
      <c r="M124" s="52">
        <f t="shared" si="7"/>
        <v>120</v>
      </c>
      <c r="N124" s="12" t="s">
        <v>1301</v>
      </c>
      <c r="O124" s="2">
        <v>97</v>
      </c>
      <c r="P124" s="52" t="s">
        <v>1651</v>
      </c>
    </row>
    <row r="125" spans="1:16" x14ac:dyDescent="0.2">
      <c r="A125" s="52">
        <v>124</v>
      </c>
      <c r="B125" t="s">
        <v>76</v>
      </c>
      <c r="C125" t="s">
        <v>60</v>
      </c>
      <c r="D125" t="s">
        <v>9</v>
      </c>
      <c r="E125" t="s">
        <v>5</v>
      </c>
      <c r="F125">
        <v>58</v>
      </c>
      <c r="H125" s="55">
        <f t="shared" si="4"/>
        <v>1823</v>
      </c>
      <c r="I125" s="55" t="str">
        <f t="shared" si="5"/>
        <v/>
      </c>
      <c r="J125" t="s">
        <v>234</v>
      </c>
      <c r="K125" t="s">
        <v>561</v>
      </c>
      <c r="L125" s="52" t="str">
        <f t="shared" si="6"/>
        <v>Head</v>
      </c>
      <c r="M125" s="52">
        <f t="shared" si="7"/>
        <v>124</v>
      </c>
      <c r="N125" s="12" t="s">
        <v>1301</v>
      </c>
      <c r="O125" s="2">
        <v>98</v>
      </c>
      <c r="P125" s="52" t="s">
        <v>1651</v>
      </c>
    </row>
    <row r="126" spans="1:16" x14ac:dyDescent="0.2">
      <c r="A126" s="52">
        <v>125</v>
      </c>
      <c r="B126" t="s">
        <v>76</v>
      </c>
      <c r="C126" t="s">
        <v>123</v>
      </c>
      <c r="D126" t="s">
        <v>397</v>
      </c>
      <c r="E126" t="s">
        <v>5</v>
      </c>
      <c r="G126">
        <v>49</v>
      </c>
      <c r="H126" s="55" t="str">
        <f t="shared" si="4"/>
        <v/>
      </c>
      <c r="I126" s="55">
        <f t="shared" si="5"/>
        <v>1832</v>
      </c>
      <c r="J126" t="s">
        <v>1301</v>
      </c>
      <c r="K126" t="s">
        <v>1115</v>
      </c>
      <c r="L126" s="52" t="str">
        <f t="shared" si="6"/>
        <v>Wife</v>
      </c>
      <c r="M126" s="52">
        <f t="shared" si="7"/>
        <v>124</v>
      </c>
      <c r="N126" s="12" t="s">
        <v>1301</v>
      </c>
      <c r="O126" s="2">
        <v>98</v>
      </c>
      <c r="P126" s="52" t="s">
        <v>1651</v>
      </c>
    </row>
    <row r="127" spans="1:16" x14ac:dyDescent="0.2">
      <c r="A127" s="52">
        <v>126</v>
      </c>
      <c r="B127" t="s">
        <v>156</v>
      </c>
      <c r="C127" t="s">
        <v>1163</v>
      </c>
      <c r="D127" t="s">
        <v>9</v>
      </c>
      <c r="E127" t="s">
        <v>5</v>
      </c>
      <c r="F127">
        <v>25</v>
      </c>
      <c r="H127" s="55">
        <f t="shared" si="4"/>
        <v>1856</v>
      </c>
      <c r="I127" s="55" t="str">
        <f t="shared" si="5"/>
        <v/>
      </c>
      <c r="J127" t="s">
        <v>91</v>
      </c>
      <c r="K127" t="s">
        <v>1115</v>
      </c>
      <c r="L127" s="52" t="str">
        <f t="shared" si="6"/>
        <v>Head</v>
      </c>
      <c r="M127" s="52">
        <f t="shared" si="7"/>
        <v>126</v>
      </c>
      <c r="N127" s="12" t="s">
        <v>1301</v>
      </c>
      <c r="O127" s="2">
        <v>99</v>
      </c>
      <c r="P127" s="52" t="s">
        <v>1651</v>
      </c>
    </row>
    <row r="128" spans="1:16" x14ac:dyDescent="0.2">
      <c r="A128" s="52">
        <v>127</v>
      </c>
      <c r="B128" t="s">
        <v>156</v>
      </c>
      <c r="C128" t="s">
        <v>439</v>
      </c>
      <c r="D128" t="s">
        <v>397</v>
      </c>
      <c r="E128" t="s">
        <v>5</v>
      </c>
      <c r="G128">
        <v>28</v>
      </c>
      <c r="H128" s="55" t="str">
        <f t="shared" si="4"/>
        <v/>
      </c>
      <c r="I128" s="55">
        <f t="shared" si="5"/>
        <v>1853</v>
      </c>
      <c r="J128" t="s">
        <v>1301</v>
      </c>
      <c r="K128" t="s">
        <v>458</v>
      </c>
      <c r="L128" s="52" t="str">
        <f t="shared" si="6"/>
        <v>Wife</v>
      </c>
      <c r="M128" s="52">
        <f t="shared" si="7"/>
        <v>126</v>
      </c>
      <c r="N128" s="12" t="s">
        <v>1301</v>
      </c>
      <c r="O128" s="2">
        <v>99</v>
      </c>
      <c r="P128" s="52" t="s">
        <v>1651</v>
      </c>
    </row>
    <row r="129" spans="1:16" x14ac:dyDescent="0.2">
      <c r="A129" s="52">
        <v>128</v>
      </c>
      <c r="B129" t="s">
        <v>156</v>
      </c>
      <c r="C129" t="s">
        <v>1164</v>
      </c>
      <c r="D129" t="s">
        <v>400</v>
      </c>
      <c r="E129" s="9" t="s">
        <v>1309</v>
      </c>
      <c r="G129">
        <v>3</v>
      </c>
      <c r="H129" s="55" t="str">
        <f t="shared" si="4"/>
        <v/>
      </c>
      <c r="I129" s="55">
        <f t="shared" si="5"/>
        <v>1878</v>
      </c>
      <c r="J129" t="s">
        <v>1301</v>
      </c>
      <c r="K129" t="s">
        <v>913</v>
      </c>
      <c r="L129" s="52" t="str">
        <f t="shared" si="6"/>
        <v>Daughter</v>
      </c>
      <c r="M129" s="52">
        <f t="shared" si="7"/>
        <v>126</v>
      </c>
      <c r="N129" s="12" t="s">
        <v>1301</v>
      </c>
      <c r="O129" s="2">
        <v>99</v>
      </c>
      <c r="P129" s="52" t="s">
        <v>1651</v>
      </c>
    </row>
    <row r="130" spans="1:16" x14ac:dyDescent="0.2">
      <c r="A130" s="52">
        <v>129</v>
      </c>
      <c r="B130" t="s">
        <v>156</v>
      </c>
      <c r="C130" t="s">
        <v>60</v>
      </c>
      <c r="D130" t="s">
        <v>409</v>
      </c>
      <c r="E130" s="9" t="s">
        <v>1309</v>
      </c>
      <c r="F130">
        <v>1</v>
      </c>
      <c r="H130" s="55">
        <f t="shared" si="4"/>
        <v>1880</v>
      </c>
      <c r="I130" s="55" t="str">
        <f t="shared" si="5"/>
        <v/>
      </c>
      <c r="J130" t="s">
        <v>1301</v>
      </c>
      <c r="K130" t="s">
        <v>913</v>
      </c>
      <c r="L130" s="52" t="str">
        <f t="shared" si="6"/>
        <v>Son</v>
      </c>
      <c r="M130" s="52">
        <f t="shared" si="7"/>
        <v>126</v>
      </c>
      <c r="N130" s="12" t="s">
        <v>1301</v>
      </c>
      <c r="O130" s="2">
        <v>99</v>
      </c>
      <c r="P130" s="52" t="s">
        <v>1651</v>
      </c>
    </row>
    <row r="131" spans="1:16" x14ac:dyDescent="0.2">
      <c r="A131" s="52">
        <v>130</v>
      </c>
      <c r="B131" t="s">
        <v>81</v>
      </c>
      <c r="C131" t="s">
        <v>148</v>
      </c>
      <c r="D131" t="s">
        <v>9</v>
      </c>
      <c r="E131" t="s">
        <v>5</v>
      </c>
      <c r="F131">
        <v>40</v>
      </c>
      <c r="H131" s="55">
        <f t="shared" ref="H131:H194" si="8">IF(ISBLANK(F131),"",INT(1881.25-F131))</f>
        <v>1841</v>
      </c>
      <c r="I131" s="55" t="str">
        <f t="shared" ref="I131:I194" si="9">IF(ISBLANK(G131),"",IF(ISBLANK(F131),INT(1881.25-G131),"Error"))</f>
        <v/>
      </c>
      <c r="J131" t="s">
        <v>234</v>
      </c>
      <c r="K131" t="s">
        <v>551</v>
      </c>
      <c r="L131" s="52" t="str">
        <f t="shared" si="6"/>
        <v>Head</v>
      </c>
      <c r="M131" s="52">
        <f t="shared" ref="M131:M194" si="10">IF(OR(L131="Vacant",L131="Head"),A131,M130)</f>
        <v>130</v>
      </c>
      <c r="N131" s="12" t="s">
        <v>1301</v>
      </c>
      <c r="O131" s="2">
        <v>100</v>
      </c>
      <c r="P131" s="52" t="s">
        <v>1651</v>
      </c>
    </row>
    <row r="132" spans="1:16" x14ac:dyDescent="0.2">
      <c r="A132" s="52">
        <v>131</v>
      </c>
      <c r="B132" t="s">
        <v>81</v>
      </c>
      <c r="C132" t="s">
        <v>345</v>
      </c>
      <c r="D132" t="s">
        <v>397</v>
      </c>
      <c r="E132" t="s">
        <v>5</v>
      </c>
      <c r="G132">
        <v>40</v>
      </c>
      <c r="H132" s="55" t="str">
        <f t="shared" si="8"/>
        <v/>
      </c>
      <c r="I132" s="55">
        <f t="shared" si="9"/>
        <v>1841</v>
      </c>
      <c r="J132" t="s">
        <v>1301</v>
      </c>
      <c r="K132" t="s">
        <v>733</v>
      </c>
      <c r="L132" s="52" t="str">
        <f t="shared" ref="L132:L195" si="11">IF(ISBLANK(D132),"",D132)</f>
        <v>Wife</v>
      </c>
      <c r="M132" s="52">
        <f t="shared" si="10"/>
        <v>130</v>
      </c>
      <c r="N132" s="12" t="s">
        <v>1301</v>
      </c>
      <c r="O132" s="2">
        <v>100</v>
      </c>
      <c r="P132" s="52" t="s">
        <v>1651</v>
      </c>
    </row>
    <row r="133" spans="1:16" x14ac:dyDescent="0.2">
      <c r="A133" s="52">
        <v>132</v>
      </c>
      <c r="B133" t="s">
        <v>81</v>
      </c>
      <c r="C133" t="s">
        <v>50</v>
      </c>
      <c r="D133" t="s">
        <v>409</v>
      </c>
      <c r="E133" s="9" t="s">
        <v>1309</v>
      </c>
      <c r="F133">
        <v>14</v>
      </c>
      <c r="H133" s="55">
        <f t="shared" si="8"/>
        <v>1867</v>
      </c>
      <c r="I133" s="55" t="str">
        <f t="shared" si="9"/>
        <v/>
      </c>
      <c r="J133" t="s">
        <v>234</v>
      </c>
      <c r="K133" t="s">
        <v>1115</v>
      </c>
      <c r="L133" s="52" t="str">
        <f t="shared" si="11"/>
        <v>Son</v>
      </c>
      <c r="M133" s="52">
        <f t="shared" si="10"/>
        <v>130</v>
      </c>
      <c r="N133" s="12" t="s">
        <v>1301</v>
      </c>
      <c r="O133" s="2">
        <v>100</v>
      </c>
      <c r="P133" s="52" t="s">
        <v>1651</v>
      </c>
    </row>
    <row r="134" spans="1:16" x14ac:dyDescent="0.2">
      <c r="A134" s="52">
        <v>133</v>
      </c>
      <c r="B134" t="s">
        <v>81</v>
      </c>
      <c r="C134" t="s">
        <v>167</v>
      </c>
      <c r="D134" t="s">
        <v>409</v>
      </c>
      <c r="E134" s="9" t="s">
        <v>1309</v>
      </c>
      <c r="F134">
        <v>13</v>
      </c>
      <c r="H134" s="55">
        <f t="shared" si="8"/>
        <v>1868</v>
      </c>
      <c r="I134" s="55" t="str">
        <f t="shared" si="9"/>
        <v/>
      </c>
      <c r="J134" t="s">
        <v>784</v>
      </c>
      <c r="K134" t="s">
        <v>1115</v>
      </c>
      <c r="L134" s="52" t="str">
        <f t="shared" si="11"/>
        <v>Son</v>
      </c>
      <c r="M134" s="52">
        <f t="shared" si="10"/>
        <v>130</v>
      </c>
      <c r="N134" s="12" t="s">
        <v>1301</v>
      </c>
      <c r="O134" s="2">
        <v>100</v>
      </c>
      <c r="P134" s="52" t="s">
        <v>1651</v>
      </c>
    </row>
    <row r="135" spans="1:16" x14ac:dyDescent="0.2">
      <c r="A135" s="52">
        <v>134</v>
      </c>
      <c r="B135" t="s">
        <v>81</v>
      </c>
      <c r="C135" t="s">
        <v>430</v>
      </c>
      <c r="D135" t="s">
        <v>400</v>
      </c>
      <c r="E135" s="9" t="s">
        <v>1309</v>
      </c>
      <c r="G135">
        <v>10</v>
      </c>
      <c r="H135" s="55" t="str">
        <f t="shared" si="8"/>
        <v/>
      </c>
      <c r="I135" s="55">
        <f t="shared" si="9"/>
        <v>1871</v>
      </c>
      <c r="J135" t="s">
        <v>784</v>
      </c>
      <c r="K135" t="s">
        <v>1115</v>
      </c>
      <c r="L135" s="52" t="str">
        <f t="shared" si="11"/>
        <v>Daughter</v>
      </c>
      <c r="M135" s="52">
        <f t="shared" si="10"/>
        <v>130</v>
      </c>
      <c r="N135" s="12" t="s">
        <v>1301</v>
      </c>
      <c r="O135" s="2">
        <v>100</v>
      </c>
      <c r="P135" s="52" t="s">
        <v>1651</v>
      </c>
    </row>
    <row r="136" spans="1:16" x14ac:dyDescent="0.2">
      <c r="A136" s="52">
        <v>135</v>
      </c>
      <c r="B136" t="s">
        <v>81</v>
      </c>
      <c r="C136" t="s">
        <v>123</v>
      </c>
      <c r="D136" t="s">
        <v>400</v>
      </c>
      <c r="E136" s="9" t="s">
        <v>1309</v>
      </c>
      <c r="G136">
        <v>9</v>
      </c>
      <c r="H136" s="55" t="str">
        <f t="shared" si="8"/>
        <v/>
      </c>
      <c r="I136" s="55">
        <f t="shared" si="9"/>
        <v>1872</v>
      </c>
      <c r="J136" t="s">
        <v>784</v>
      </c>
      <c r="K136" t="s">
        <v>1115</v>
      </c>
      <c r="L136" s="52" t="str">
        <f t="shared" si="11"/>
        <v>Daughter</v>
      </c>
      <c r="M136" s="52">
        <f t="shared" si="10"/>
        <v>130</v>
      </c>
      <c r="N136" s="12" t="s">
        <v>1301</v>
      </c>
      <c r="O136" s="2">
        <v>100</v>
      </c>
      <c r="P136" s="52" t="s">
        <v>1651</v>
      </c>
    </row>
    <row r="137" spans="1:16" x14ac:dyDescent="0.2">
      <c r="A137" s="52">
        <v>136</v>
      </c>
      <c r="B137" t="s">
        <v>81</v>
      </c>
      <c r="C137" t="s">
        <v>71</v>
      </c>
      <c r="D137" t="s">
        <v>409</v>
      </c>
      <c r="E137" s="9" t="s">
        <v>1309</v>
      </c>
      <c r="F137">
        <v>7</v>
      </c>
      <c r="H137" s="55">
        <f t="shared" si="8"/>
        <v>1874</v>
      </c>
      <c r="I137" s="55" t="str">
        <f t="shared" si="9"/>
        <v/>
      </c>
      <c r="J137" t="s">
        <v>784</v>
      </c>
      <c r="K137" t="s">
        <v>1115</v>
      </c>
      <c r="L137" s="52" t="str">
        <f t="shared" si="11"/>
        <v>Son</v>
      </c>
      <c r="M137" s="52">
        <f t="shared" si="10"/>
        <v>130</v>
      </c>
      <c r="N137" s="12" t="s">
        <v>1301</v>
      </c>
      <c r="O137" s="2">
        <v>100</v>
      </c>
      <c r="P137" s="52" t="s">
        <v>1651</v>
      </c>
    </row>
    <row r="138" spans="1:16" x14ac:dyDescent="0.2">
      <c r="A138" s="52">
        <v>137</v>
      </c>
      <c r="B138" t="s">
        <v>81</v>
      </c>
      <c r="C138" s="9" t="s">
        <v>174</v>
      </c>
      <c r="D138" t="s">
        <v>409</v>
      </c>
      <c r="E138" s="9" t="s">
        <v>1309</v>
      </c>
      <c r="F138">
        <v>4</v>
      </c>
      <c r="H138" s="55">
        <f t="shared" si="8"/>
        <v>1877</v>
      </c>
      <c r="I138" s="55" t="str">
        <f t="shared" si="9"/>
        <v/>
      </c>
      <c r="J138" t="s">
        <v>784</v>
      </c>
      <c r="K138" t="s">
        <v>1115</v>
      </c>
      <c r="L138" s="52" t="str">
        <f t="shared" si="11"/>
        <v>Son</v>
      </c>
      <c r="M138" s="52">
        <f t="shared" si="10"/>
        <v>130</v>
      </c>
      <c r="N138" s="12" t="s">
        <v>1301</v>
      </c>
      <c r="O138" s="2">
        <v>100</v>
      </c>
      <c r="P138" s="52" t="s">
        <v>1651</v>
      </c>
    </row>
    <row r="139" spans="1:16" x14ac:dyDescent="0.2">
      <c r="A139" s="52">
        <v>138</v>
      </c>
      <c r="B139" t="s">
        <v>116</v>
      </c>
      <c r="C139" t="s">
        <v>192</v>
      </c>
      <c r="D139" t="s">
        <v>9</v>
      </c>
      <c r="E139" t="s">
        <v>5</v>
      </c>
      <c r="F139">
        <v>36</v>
      </c>
      <c r="H139" s="55">
        <f t="shared" si="8"/>
        <v>1845</v>
      </c>
      <c r="I139" s="55" t="str">
        <f t="shared" si="9"/>
        <v/>
      </c>
      <c r="J139" t="s">
        <v>12</v>
      </c>
      <c r="K139" t="s">
        <v>1115</v>
      </c>
      <c r="L139" s="52" t="str">
        <f t="shared" si="11"/>
        <v>Head</v>
      </c>
      <c r="M139" s="52">
        <f t="shared" si="10"/>
        <v>138</v>
      </c>
      <c r="N139" s="12" t="s">
        <v>1301</v>
      </c>
      <c r="O139" s="2">
        <v>101</v>
      </c>
      <c r="P139" s="52" t="s">
        <v>1651</v>
      </c>
    </row>
    <row r="140" spans="1:16" x14ac:dyDescent="0.2">
      <c r="A140" s="52">
        <v>139</v>
      </c>
      <c r="B140" t="s">
        <v>116</v>
      </c>
      <c r="C140" t="s">
        <v>200</v>
      </c>
      <c r="D140" t="s">
        <v>397</v>
      </c>
      <c r="E140" t="s">
        <v>5</v>
      </c>
      <c r="G140">
        <v>35</v>
      </c>
      <c r="H140" s="55" t="str">
        <f t="shared" si="8"/>
        <v/>
      </c>
      <c r="I140" s="55">
        <f t="shared" si="9"/>
        <v>1846</v>
      </c>
      <c r="J140" t="s">
        <v>1301</v>
      </c>
      <c r="K140" t="s">
        <v>458</v>
      </c>
      <c r="L140" s="52" t="str">
        <f t="shared" si="11"/>
        <v>Wife</v>
      </c>
      <c r="M140" s="52">
        <f t="shared" si="10"/>
        <v>138</v>
      </c>
      <c r="N140" s="12" t="s">
        <v>1301</v>
      </c>
      <c r="O140" s="2">
        <v>101</v>
      </c>
      <c r="P140" s="52" t="s">
        <v>1651</v>
      </c>
    </row>
    <row r="141" spans="1:16" x14ac:dyDescent="0.2">
      <c r="A141" s="52">
        <v>140</v>
      </c>
      <c r="B141" t="s">
        <v>116</v>
      </c>
      <c r="C141" t="s">
        <v>425</v>
      </c>
      <c r="D141" t="s">
        <v>400</v>
      </c>
      <c r="E141" s="9" t="s">
        <v>1309</v>
      </c>
      <c r="G141">
        <v>12</v>
      </c>
      <c r="H141" s="55" t="str">
        <f t="shared" si="8"/>
        <v/>
      </c>
      <c r="I141" s="55">
        <f t="shared" si="9"/>
        <v>1869</v>
      </c>
      <c r="J141" t="s">
        <v>784</v>
      </c>
      <c r="K141" t="s">
        <v>1115</v>
      </c>
      <c r="L141" s="52" t="str">
        <f t="shared" si="11"/>
        <v>Daughter</v>
      </c>
      <c r="M141" s="52">
        <f t="shared" si="10"/>
        <v>138</v>
      </c>
      <c r="N141" s="12" t="s">
        <v>1301</v>
      </c>
      <c r="O141" s="2">
        <v>101</v>
      </c>
      <c r="P141" s="52" t="s">
        <v>1651</v>
      </c>
    </row>
    <row r="142" spans="1:16" x14ac:dyDescent="0.2">
      <c r="A142" s="52">
        <v>141</v>
      </c>
      <c r="B142" t="s">
        <v>116</v>
      </c>
      <c r="C142" t="s">
        <v>503</v>
      </c>
      <c r="D142" t="s">
        <v>400</v>
      </c>
      <c r="E142" s="9" t="s">
        <v>1309</v>
      </c>
      <c r="G142">
        <v>10</v>
      </c>
      <c r="H142" s="55" t="str">
        <f t="shared" si="8"/>
        <v/>
      </c>
      <c r="I142" s="55">
        <f t="shared" si="9"/>
        <v>1871</v>
      </c>
      <c r="J142" t="s">
        <v>784</v>
      </c>
      <c r="K142" t="s">
        <v>1115</v>
      </c>
      <c r="L142" s="52" t="str">
        <f t="shared" si="11"/>
        <v>Daughter</v>
      </c>
      <c r="M142" s="52">
        <f t="shared" si="10"/>
        <v>138</v>
      </c>
      <c r="N142" s="12" t="s">
        <v>1301</v>
      </c>
      <c r="O142" s="2">
        <v>101</v>
      </c>
      <c r="P142" s="52" t="s">
        <v>1651</v>
      </c>
    </row>
    <row r="143" spans="1:16" x14ac:dyDescent="0.2">
      <c r="A143" s="52">
        <v>142</v>
      </c>
      <c r="B143" t="s">
        <v>116</v>
      </c>
      <c r="C143" t="s">
        <v>1165</v>
      </c>
      <c r="D143" t="s">
        <v>400</v>
      </c>
      <c r="E143" s="9" t="s">
        <v>1309</v>
      </c>
      <c r="G143">
        <v>9</v>
      </c>
      <c r="H143" s="55" t="str">
        <f t="shared" si="8"/>
        <v/>
      </c>
      <c r="I143" s="55">
        <f t="shared" si="9"/>
        <v>1872</v>
      </c>
      <c r="J143" t="s">
        <v>784</v>
      </c>
      <c r="K143" t="s">
        <v>1115</v>
      </c>
      <c r="L143" s="52" t="str">
        <f t="shared" si="11"/>
        <v>Daughter</v>
      </c>
      <c r="M143" s="52">
        <f t="shared" si="10"/>
        <v>138</v>
      </c>
      <c r="N143" s="12" t="s">
        <v>1301</v>
      </c>
      <c r="O143" s="2">
        <v>101</v>
      </c>
      <c r="P143" s="52" t="s">
        <v>1651</v>
      </c>
    </row>
    <row r="144" spans="1:16" x14ac:dyDescent="0.2">
      <c r="A144" s="52">
        <v>143</v>
      </c>
      <c r="B144" t="s">
        <v>116</v>
      </c>
      <c r="C144" t="s">
        <v>602</v>
      </c>
      <c r="D144" t="s">
        <v>409</v>
      </c>
      <c r="E144" s="9" t="s">
        <v>1309</v>
      </c>
      <c r="F144">
        <v>5</v>
      </c>
      <c r="H144" s="55">
        <f t="shared" si="8"/>
        <v>1876</v>
      </c>
      <c r="I144" s="55" t="str">
        <f t="shared" si="9"/>
        <v/>
      </c>
      <c r="J144" t="s">
        <v>784</v>
      </c>
      <c r="K144" t="s">
        <v>1115</v>
      </c>
      <c r="L144" s="52" t="str">
        <f t="shared" si="11"/>
        <v>Son</v>
      </c>
      <c r="M144" s="52">
        <f t="shared" si="10"/>
        <v>138</v>
      </c>
      <c r="N144" s="12" t="s">
        <v>1301</v>
      </c>
      <c r="O144" s="2">
        <v>101</v>
      </c>
      <c r="P144" s="52" t="s">
        <v>1651</v>
      </c>
    </row>
    <row r="145" spans="1:16" x14ac:dyDescent="0.2">
      <c r="A145" s="52">
        <v>144</v>
      </c>
      <c r="B145" t="s">
        <v>116</v>
      </c>
      <c r="C145" t="s">
        <v>192</v>
      </c>
      <c r="D145" t="s">
        <v>409</v>
      </c>
      <c r="E145" s="9" t="s">
        <v>1309</v>
      </c>
      <c r="F145">
        <v>3</v>
      </c>
      <c r="H145" s="55">
        <f t="shared" si="8"/>
        <v>1878</v>
      </c>
      <c r="I145" s="55" t="str">
        <f t="shared" si="9"/>
        <v/>
      </c>
      <c r="J145" t="s">
        <v>1301</v>
      </c>
      <c r="K145" t="s">
        <v>1115</v>
      </c>
      <c r="L145" s="52" t="str">
        <f t="shared" si="11"/>
        <v>Son</v>
      </c>
      <c r="M145" s="52">
        <f t="shared" si="10"/>
        <v>138</v>
      </c>
      <c r="N145" s="12" t="s">
        <v>1301</v>
      </c>
      <c r="O145" s="2">
        <v>101</v>
      </c>
      <c r="P145" s="52" t="s">
        <v>1166</v>
      </c>
    </row>
    <row r="146" spans="1:16" x14ac:dyDescent="0.2">
      <c r="A146" s="52">
        <v>145</v>
      </c>
      <c r="B146" t="s">
        <v>270</v>
      </c>
      <c r="C146" t="s">
        <v>192</v>
      </c>
      <c r="D146" t="s">
        <v>9</v>
      </c>
      <c r="E146" t="s">
        <v>5</v>
      </c>
      <c r="F146">
        <v>51</v>
      </c>
      <c r="H146" s="55">
        <f t="shared" si="8"/>
        <v>1830</v>
      </c>
      <c r="I146" s="55" t="str">
        <f t="shared" si="9"/>
        <v/>
      </c>
      <c r="J146" t="s">
        <v>236</v>
      </c>
      <c r="K146" t="s">
        <v>1167</v>
      </c>
      <c r="L146" s="52" t="str">
        <f t="shared" si="11"/>
        <v>Head</v>
      </c>
      <c r="M146" s="52">
        <f t="shared" si="10"/>
        <v>145</v>
      </c>
      <c r="N146" s="2" t="s">
        <v>235</v>
      </c>
      <c r="O146" s="2">
        <v>102</v>
      </c>
      <c r="P146" s="52" t="s">
        <v>1651</v>
      </c>
    </row>
    <row r="147" spans="1:16" x14ac:dyDescent="0.2">
      <c r="A147" s="52">
        <v>146</v>
      </c>
      <c r="B147" t="s">
        <v>270</v>
      </c>
      <c r="C147" t="s">
        <v>46</v>
      </c>
      <c r="D147" t="s">
        <v>397</v>
      </c>
      <c r="E147" t="s">
        <v>5</v>
      </c>
      <c r="G147">
        <v>49</v>
      </c>
      <c r="H147" s="55" t="str">
        <f t="shared" si="8"/>
        <v/>
      </c>
      <c r="I147" s="55">
        <f t="shared" si="9"/>
        <v>1832</v>
      </c>
      <c r="J147" t="s">
        <v>1301</v>
      </c>
      <c r="K147" t="s">
        <v>1167</v>
      </c>
      <c r="L147" s="52" t="str">
        <f t="shared" si="11"/>
        <v>Wife</v>
      </c>
      <c r="M147" s="52">
        <f t="shared" si="10"/>
        <v>145</v>
      </c>
      <c r="N147" s="2" t="s">
        <v>235</v>
      </c>
      <c r="O147" s="2">
        <v>102</v>
      </c>
      <c r="P147" s="52" t="s">
        <v>1651</v>
      </c>
    </row>
    <row r="148" spans="1:16" x14ac:dyDescent="0.2">
      <c r="A148" s="52">
        <v>147</v>
      </c>
      <c r="B148" t="s">
        <v>270</v>
      </c>
      <c r="C148" t="s">
        <v>439</v>
      </c>
      <c r="D148" t="s">
        <v>400</v>
      </c>
      <c r="E148" t="s">
        <v>761</v>
      </c>
      <c r="G148">
        <v>23</v>
      </c>
      <c r="H148" s="55" t="str">
        <f t="shared" si="8"/>
        <v/>
      </c>
      <c r="I148" s="55">
        <f t="shared" si="9"/>
        <v>1858</v>
      </c>
      <c r="J148" t="s">
        <v>1301</v>
      </c>
      <c r="K148" t="s">
        <v>1167</v>
      </c>
      <c r="L148" s="52" t="str">
        <f t="shared" si="11"/>
        <v>Daughter</v>
      </c>
      <c r="M148" s="52">
        <f t="shared" si="10"/>
        <v>145</v>
      </c>
      <c r="N148" s="2" t="s">
        <v>235</v>
      </c>
      <c r="O148" s="2">
        <v>102</v>
      </c>
      <c r="P148" s="52" t="s">
        <v>1651</v>
      </c>
    </row>
    <row r="149" spans="1:16" x14ac:dyDescent="0.2">
      <c r="A149" s="52">
        <v>148</v>
      </c>
      <c r="B149" t="s">
        <v>270</v>
      </c>
      <c r="C149" t="s">
        <v>60</v>
      </c>
      <c r="D149" t="s">
        <v>409</v>
      </c>
      <c r="E149" t="s">
        <v>761</v>
      </c>
      <c r="F149">
        <v>21</v>
      </c>
      <c r="H149" s="55">
        <f t="shared" si="8"/>
        <v>1860</v>
      </c>
      <c r="I149" s="55" t="str">
        <f t="shared" si="9"/>
        <v/>
      </c>
      <c r="J149" t="s">
        <v>1302</v>
      </c>
      <c r="K149" t="s">
        <v>1168</v>
      </c>
      <c r="L149" s="52" t="str">
        <f t="shared" si="11"/>
        <v>Son</v>
      </c>
      <c r="M149" s="52">
        <f t="shared" si="10"/>
        <v>145</v>
      </c>
      <c r="N149" s="2" t="s">
        <v>235</v>
      </c>
      <c r="O149" s="2">
        <v>102</v>
      </c>
      <c r="P149" s="52" t="s">
        <v>1651</v>
      </c>
    </row>
    <row r="150" spans="1:16" x14ac:dyDescent="0.2">
      <c r="A150" s="52">
        <v>149</v>
      </c>
      <c r="B150" t="s">
        <v>270</v>
      </c>
      <c r="C150" t="s">
        <v>1169</v>
      </c>
      <c r="D150" t="s">
        <v>409</v>
      </c>
      <c r="E150" s="9" t="s">
        <v>1309</v>
      </c>
      <c r="F150">
        <v>13</v>
      </c>
      <c r="H150" s="55">
        <f t="shared" si="8"/>
        <v>1868</v>
      </c>
      <c r="I150" s="55" t="str">
        <f t="shared" si="9"/>
        <v/>
      </c>
      <c r="J150" t="s">
        <v>1301</v>
      </c>
      <c r="K150" t="s">
        <v>1168</v>
      </c>
      <c r="L150" s="52" t="str">
        <f t="shared" si="11"/>
        <v>Son</v>
      </c>
      <c r="M150" s="52">
        <f t="shared" si="10"/>
        <v>145</v>
      </c>
      <c r="N150" s="2" t="s">
        <v>235</v>
      </c>
      <c r="O150" s="2">
        <v>102</v>
      </c>
      <c r="P150" s="52" t="s">
        <v>1651</v>
      </c>
    </row>
    <row r="151" spans="1:16" x14ac:dyDescent="0.2">
      <c r="A151" s="52">
        <v>150</v>
      </c>
      <c r="B151" t="s">
        <v>270</v>
      </c>
      <c r="C151" t="s">
        <v>438</v>
      </c>
      <c r="D151" t="s">
        <v>400</v>
      </c>
      <c r="E151" s="9" t="s">
        <v>1309</v>
      </c>
      <c r="G151">
        <v>11</v>
      </c>
      <c r="H151" s="55" t="str">
        <f t="shared" si="8"/>
        <v/>
      </c>
      <c r="I151" s="55">
        <f t="shared" si="9"/>
        <v>1870</v>
      </c>
      <c r="J151" t="s">
        <v>1301</v>
      </c>
      <c r="K151" t="s">
        <v>1170</v>
      </c>
      <c r="L151" s="52" t="str">
        <f t="shared" si="11"/>
        <v>Daughter</v>
      </c>
      <c r="M151" s="52">
        <f t="shared" si="10"/>
        <v>145</v>
      </c>
      <c r="N151" s="2" t="s">
        <v>235</v>
      </c>
      <c r="O151" s="2">
        <v>102</v>
      </c>
      <c r="P151" s="52" t="s">
        <v>1651</v>
      </c>
    </row>
    <row r="152" spans="1:16" x14ac:dyDescent="0.2">
      <c r="A152" s="52">
        <v>151</v>
      </c>
      <c r="B152" t="s">
        <v>270</v>
      </c>
      <c r="C152" t="s">
        <v>386</v>
      </c>
      <c r="D152" t="s">
        <v>409</v>
      </c>
      <c r="E152" s="9" t="s">
        <v>1309</v>
      </c>
      <c r="F152">
        <v>9</v>
      </c>
      <c r="H152" s="55">
        <f t="shared" si="8"/>
        <v>1872</v>
      </c>
      <c r="I152" s="55" t="str">
        <f t="shared" si="9"/>
        <v/>
      </c>
      <c r="J152" t="s">
        <v>1301</v>
      </c>
      <c r="K152" t="s">
        <v>1170</v>
      </c>
      <c r="L152" s="52" t="str">
        <f t="shared" si="11"/>
        <v>Son</v>
      </c>
      <c r="M152" s="52">
        <f t="shared" si="10"/>
        <v>145</v>
      </c>
      <c r="N152" s="2" t="s">
        <v>235</v>
      </c>
      <c r="O152" s="2">
        <v>102</v>
      </c>
      <c r="P152" s="52" t="s">
        <v>1651</v>
      </c>
    </row>
    <row r="153" spans="1:16" x14ac:dyDescent="0.2">
      <c r="A153" s="52">
        <v>152</v>
      </c>
      <c r="B153" t="s">
        <v>270</v>
      </c>
      <c r="C153" t="s">
        <v>441</v>
      </c>
      <c r="D153" t="s">
        <v>409</v>
      </c>
      <c r="E153" s="9" t="s">
        <v>1309</v>
      </c>
      <c r="F153">
        <v>7</v>
      </c>
      <c r="H153" s="55">
        <f t="shared" si="8"/>
        <v>1874</v>
      </c>
      <c r="I153" s="55" t="str">
        <f t="shared" si="9"/>
        <v/>
      </c>
      <c r="J153" t="s">
        <v>1301</v>
      </c>
      <c r="K153" t="s">
        <v>1170</v>
      </c>
      <c r="L153" s="52" t="str">
        <f t="shared" si="11"/>
        <v>Son</v>
      </c>
      <c r="M153" s="52">
        <f t="shared" si="10"/>
        <v>145</v>
      </c>
      <c r="N153" s="2" t="s">
        <v>235</v>
      </c>
      <c r="O153" s="2">
        <v>102</v>
      </c>
      <c r="P153" s="52" t="s">
        <v>1651</v>
      </c>
    </row>
    <row r="154" spans="1:16" x14ac:dyDescent="0.2">
      <c r="A154" s="52">
        <v>153</v>
      </c>
      <c r="B154" t="s">
        <v>271</v>
      </c>
      <c r="C154" t="s">
        <v>269</v>
      </c>
      <c r="D154" t="s">
        <v>9</v>
      </c>
      <c r="E154" t="s">
        <v>5</v>
      </c>
      <c r="F154">
        <v>30</v>
      </c>
      <c r="H154" s="55">
        <f t="shared" si="8"/>
        <v>1851</v>
      </c>
      <c r="I154" s="55" t="str">
        <f t="shared" si="9"/>
        <v/>
      </c>
      <c r="J154" t="s">
        <v>37</v>
      </c>
      <c r="K154" t="s">
        <v>1171</v>
      </c>
      <c r="L154" s="52" t="str">
        <f t="shared" si="11"/>
        <v>Head</v>
      </c>
      <c r="M154" s="52">
        <f t="shared" si="10"/>
        <v>153</v>
      </c>
      <c r="N154" s="2" t="s">
        <v>237</v>
      </c>
      <c r="O154" s="2">
        <v>103</v>
      </c>
      <c r="P154" s="52" t="s">
        <v>1651</v>
      </c>
    </row>
    <row r="155" spans="1:16" x14ac:dyDescent="0.2">
      <c r="A155" s="52">
        <v>154</v>
      </c>
      <c r="B155" t="s">
        <v>271</v>
      </c>
      <c r="C155" t="s">
        <v>1172</v>
      </c>
      <c r="D155" t="s">
        <v>397</v>
      </c>
      <c r="E155" t="s">
        <v>5</v>
      </c>
      <c r="G155">
        <v>30</v>
      </c>
      <c r="H155" s="55" t="str">
        <f t="shared" si="8"/>
        <v/>
      </c>
      <c r="I155" s="55">
        <f t="shared" si="9"/>
        <v>1851</v>
      </c>
      <c r="J155" t="s">
        <v>1301</v>
      </c>
      <c r="K155" t="s">
        <v>1285</v>
      </c>
      <c r="L155" s="52" t="str">
        <f t="shared" si="11"/>
        <v>Wife</v>
      </c>
      <c r="M155" s="52">
        <f t="shared" si="10"/>
        <v>153</v>
      </c>
      <c r="N155" s="2" t="s">
        <v>237</v>
      </c>
      <c r="O155" s="2">
        <v>103</v>
      </c>
      <c r="P155" s="52" t="s">
        <v>1651</v>
      </c>
    </row>
    <row r="156" spans="1:16" x14ac:dyDescent="0.2">
      <c r="A156" s="52">
        <v>155</v>
      </c>
      <c r="B156" t="s">
        <v>271</v>
      </c>
      <c r="C156" t="s">
        <v>1173</v>
      </c>
      <c r="D156" t="s">
        <v>409</v>
      </c>
      <c r="E156" s="9" t="s">
        <v>1309</v>
      </c>
      <c r="F156">
        <v>6</v>
      </c>
      <c r="H156" s="55">
        <f t="shared" si="8"/>
        <v>1875</v>
      </c>
      <c r="I156" s="55" t="str">
        <f t="shared" si="9"/>
        <v/>
      </c>
      <c r="J156" t="s">
        <v>784</v>
      </c>
      <c r="K156" t="s">
        <v>1174</v>
      </c>
      <c r="L156" s="52" t="str">
        <f t="shared" si="11"/>
        <v>Son</v>
      </c>
      <c r="M156" s="52">
        <f t="shared" si="10"/>
        <v>153</v>
      </c>
      <c r="N156" s="2" t="s">
        <v>237</v>
      </c>
      <c r="O156" s="2">
        <v>103</v>
      </c>
      <c r="P156" s="52" t="s">
        <v>1175</v>
      </c>
    </row>
    <row r="157" spans="1:16" x14ac:dyDescent="0.2">
      <c r="A157" s="52">
        <v>156</v>
      </c>
      <c r="B157" t="s">
        <v>271</v>
      </c>
      <c r="C157" t="s">
        <v>60</v>
      </c>
      <c r="D157" t="s">
        <v>409</v>
      </c>
      <c r="E157" s="9" t="s">
        <v>1309</v>
      </c>
      <c r="F157">
        <v>4</v>
      </c>
      <c r="H157" s="55">
        <f t="shared" si="8"/>
        <v>1877</v>
      </c>
      <c r="I157" s="55" t="str">
        <f t="shared" si="9"/>
        <v/>
      </c>
      <c r="J157" t="s">
        <v>784</v>
      </c>
      <c r="K157" t="s">
        <v>1115</v>
      </c>
      <c r="L157" s="52" t="str">
        <f t="shared" si="11"/>
        <v>Son</v>
      </c>
      <c r="M157" s="52">
        <f t="shared" si="10"/>
        <v>153</v>
      </c>
      <c r="N157" s="2" t="s">
        <v>237</v>
      </c>
      <c r="O157" s="2">
        <v>103</v>
      </c>
      <c r="P157" s="52" t="s">
        <v>1651</v>
      </c>
    </row>
    <row r="158" spans="1:16" x14ac:dyDescent="0.2">
      <c r="A158" s="52">
        <v>157</v>
      </c>
      <c r="B158" t="s">
        <v>271</v>
      </c>
      <c r="C158" t="s">
        <v>71</v>
      </c>
      <c r="D158" t="s">
        <v>9</v>
      </c>
      <c r="E158" t="s">
        <v>5</v>
      </c>
      <c r="F158">
        <v>57</v>
      </c>
      <c r="H158" s="55">
        <f t="shared" si="8"/>
        <v>1824</v>
      </c>
      <c r="I158" s="55" t="str">
        <f t="shared" si="9"/>
        <v/>
      </c>
      <c r="J158" t="s">
        <v>37</v>
      </c>
      <c r="K158" t="s">
        <v>1171</v>
      </c>
      <c r="L158" s="52" t="str">
        <f t="shared" si="11"/>
        <v>Head</v>
      </c>
      <c r="M158" s="52">
        <f t="shared" si="10"/>
        <v>157</v>
      </c>
      <c r="N158" s="2" t="s">
        <v>237</v>
      </c>
      <c r="O158" s="2">
        <v>104</v>
      </c>
      <c r="P158" s="52" t="s">
        <v>1651</v>
      </c>
    </row>
    <row r="159" spans="1:16" x14ac:dyDescent="0.2">
      <c r="A159" s="52">
        <v>158</v>
      </c>
      <c r="B159" t="s">
        <v>271</v>
      </c>
      <c r="C159" t="s">
        <v>57</v>
      </c>
      <c r="D159" t="s">
        <v>397</v>
      </c>
      <c r="E159" t="s">
        <v>5</v>
      </c>
      <c r="G159">
        <v>56</v>
      </c>
      <c r="H159" s="55" t="str">
        <f t="shared" si="8"/>
        <v/>
      </c>
      <c r="I159" s="55">
        <f t="shared" si="9"/>
        <v>1825</v>
      </c>
      <c r="J159" t="s">
        <v>1301</v>
      </c>
      <c r="K159" t="s">
        <v>1176</v>
      </c>
      <c r="L159" s="52" t="str">
        <f t="shared" si="11"/>
        <v>Wife</v>
      </c>
      <c r="M159" s="52">
        <f t="shared" si="10"/>
        <v>157</v>
      </c>
      <c r="N159" s="2" t="s">
        <v>237</v>
      </c>
      <c r="O159" s="2">
        <v>104</v>
      </c>
      <c r="P159" s="52" t="s">
        <v>1651</v>
      </c>
    </row>
    <row r="160" spans="1:16" x14ac:dyDescent="0.2">
      <c r="A160" s="52">
        <v>159</v>
      </c>
      <c r="B160" t="s">
        <v>271</v>
      </c>
      <c r="C160" t="s">
        <v>667</v>
      </c>
      <c r="D160" t="s">
        <v>400</v>
      </c>
      <c r="E160" s="9" t="s">
        <v>1309</v>
      </c>
      <c r="G160">
        <v>13</v>
      </c>
      <c r="H160" s="55" t="str">
        <f t="shared" si="8"/>
        <v/>
      </c>
      <c r="I160" s="55">
        <f t="shared" si="9"/>
        <v>1868</v>
      </c>
      <c r="J160" t="s">
        <v>784</v>
      </c>
      <c r="K160" t="s">
        <v>1177</v>
      </c>
      <c r="L160" s="52" t="str">
        <f t="shared" si="11"/>
        <v>Daughter</v>
      </c>
      <c r="M160" s="52">
        <f t="shared" si="10"/>
        <v>157</v>
      </c>
      <c r="N160" s="2" t="s">
        <v>237</v>
      </c>
      <c r="O160" s="2">
        <v>104</v>
      </c>
      <c r="P160" s="52" t="s">
        <v>1651</v>
      </c>
    </row>
    <row r="161" spans="1:16" x14ac:dyDescent="0.2">
      <c r="A161" s="52">
        <v>160</v>
      </c>
      <c r="B161" t="s">
        <v>271</v>
      </c>
      <c r="C161" t="s">
        <v>57</v>
      </c>
      <c r="D161" t="s">
        <v>400</v>
      </c>
      <c r="E161" s="9" t="s">
        <v>1309</v>
      </c>
      <c r="G161">
        <v>2</v>
      </c>
      <c r="H161" s="55" t="str">
        <f t="shared" si="8"/>
        <v/>
      </c>
      <c r="I161" s="55">
        <f t="shared" si="9"/>
        <v>1879</v>
      </c>
      <c r="J161" t="s">
        <v>1301</v>
      </c>
      <c r="K161" t="s">
        <v>1177</v>
      </c>
      <c r="L161" s="52" t="str">
        <f t="shared" si="11"/>
        <v>Daughter</v>
      </c>
      <c r="M161" s="52">
        <f t="shared" si="10"/>
        <v>157</v>
      </c>
      <c r="N161" s="2" t="s">
        <v>237</v>
      </c>
      <c r="O161" s="2">
        <v>104</v>
      </c>
      <c r="P161" s="52" t="s">
        <v>1651</v>
      </c>
    </row>
    <row r="162" spans="1:16" x14ac:dyDescent="0.2">
      <c r="A162" s="52">
        <v>161</v>
      </c>
      <c r="B162" t="s">
        <v>272</v>
      </c>
      <c r="C162" t="s">
        <v>113</v>
      </c>
      <c r="D162" t="s">
        <v>9</v>
      </c>
      <c r="E162" t="s">
        <v>5</v>
      </c>
      <c r="F162">
        <v>60</v>
      </c>
      <c r="H162" s="55">
        <f t="shared" si="8"/>
        <v>1821</v>
      </c>
      <c r="I162" s="55" t="str">
        <f t="shared" si="9"/>
        <v/>
      </c>
      <c r="J162" t="s">
        <v>238</v>
      </c>
      <c r="K162" t="s">
        <v>458</v>
      </c>
      <c r="L162" s="52" t="str">
        <f t="shared" si="11"/>
        <v>Head</v>
      </c>
      <c r="M162" s="52">
        <f t="shared" si="10"/>
        <v>161</v>
      </c>
      <c r="N162" s="11" t="s">
        <v>237</v>
      </c>
      <c r="O162" s="2">
        <v>105</v>
      </c>
      <c r="P162" s="52" t="s">
        <v>1651</v>
      </c>
    </row>
    <row r="163" spans="1:16" x14ac:dyDescent="0.2">
      <c r="A163" s="52">
        <v>162</v>
      </c>
      <c r="B163" t="s">
        <v>272</v>
      </c>
      <c r="C163" t="s">
        <v>123</v>
      </c>
      <c r="D163" t="s">
        <v>397</v>
      </c>
      <c r="E163" t="s">
        <v>5</v>
      </c>
      <c r="G163">
        <v>59</v>
      </c>
      <c r="H163" s="55" t="str">
        <f t="shared" si="8"/>
        <v/>
      </c>
      <c r="I163" s="55">
        <f t="shared" si="9"/>
        <v>1822</v>
      </c>
      <c r="J163" t="s">
        <v>1301</v>
      </c>
      <c r="K163" t="s">
        <v>950</v>
      </c>
      <c r="L163" s="52" t="str">
        <f t="shared" si="11"/>
        <v>Wife</v>
      </c>
      <c r="M163" s="52">
        <f t="shared" si="10"/>
        <v>161</v>
      </c>
      <c r="N163" s="11" t="s">
        <v>237</v>
      </c>
      <c r="O163" s="2">
        <v>105</v>
      </c>
      <c r="P163" s="52" t="s">
        <v>1651</v>
      </c>
    </row>
    <row r="164" spans="1:16" x14ac:dyDescent="0.2">
      <c r="A164" s="52">
        <v>163</v>
      </c>
      <c r="B164" t="s">
        <v>1178</v>
      </c>
      <c r="C164" t="s">
        <v>503</v>
      </c>
      <c r="D164" t="s">
        <v>464</v>
      </c>
      <c r="E164" s="9" t="s">
        <v>1309</v>
      </c>
      <c r="G164">
        <v>13</v>
      </c>
      <c r="H164" s="55" t="str">
        <f t="shared" si="8"/>
        <v/>
      </c>
      <c r="I164" s="55">
        <f t="shared" si="9"/>
        <v>1868</v>
      </c>
      <c r="J164" t="s">
        <v>1301</v>
      </c>
      <c r="K164" t="s">
        <v>1179</v>
      </c>
      <c r="L164" s="52" t="str">
        <f t="shared" si="11"/>
        <v>Visitor</v>
      </c>
      <c r="M164" s="52">
        <f t="shared" si="10"/>
        <v>161</v>
      </c>
      <c r="N164" s="2" t="s">
        <v>237</v>
      </c>
      <c r="O164" s="2">
        <v>105</v>
      </c>
      <c r="P164" s="52" t="s">
        <v>1651</v>
      </c>
    </row>
    <row r="165" spans="1:16" x14ac:dyDescent="0.2">
      <c r="A165" s="52">
        <v>164</v>
      </c>
      <c r="B165" t="s">
        <v>1180</v>
      </c>
      <c r="C165" t="s">
        <v>602</v>
      </c>
      <c r="D165" t="s">
        <v>516</v>
      </c>
      <c r="E165" s="9" t="s">
        <v>1309</v>
      </c>
      <c r="F165">
        <v>9</v>
      </c>
      <c r="H165" s="55">
        <f t="shared" si="8"/>
        <v>1872</v>
      </c>
      <c r="I165" s="55" t="str">
        <f t="shared" si="9"/>
        <v/>
      </c>
      <c r="J165" t="s">
        <v>784</v>
      </c>
      <c r="K165" t="s">
        <v>1115</v>
      </c>
      <c r="L165" s="52" t="str">
        <f t="shared" si="11"/>
        <v>Grandson</v>
      </c>
      <c r="M165" s="52">
        <f t="shared" si="10"/>
        <v>161</v>
      </c>
      <c r="N165" s="2" t="s">
        <v>237</v>
      </c>
      <c r="O165" s="2">
        <v>105</v>
      </c>
      <c r="P165" s="52" t="s">
        <v>1651</v>
      </c>
    </row>
    <row r="166" spans="1:16" x14ac:dyDescent="0.2">
      <c r="A166" s="52">
        <v>165</v>
      </c>
      <c r="B166" t="s">
        <v>505</v>
      </c>
      <c r="C166" t="s">
        <v>411</v>
      </c>
      <c r="D166" t="s">
        <v>411</v>
      </c>
      <c r="E166" s="9" t="s">
        <v>1309</v>
      </c>
      <c r="H166" s="55" t="str">
        <f t="shared" si="8"/>
        <v/>
      </c>
      <c r="I166" s="55" t="str">
        <f t="shared" si="9"/>
        <v/>
      </c>
      <c r="J166" t="s">
        <v>411</v>
      </c>
      <c r="K166" t="s">
        <v>411</v>
      </c>
      <c r="L166" s="52" t="str">
        <f t="shared" si="11"/>
        <v>Vacant</v>
      </c>
      <c r="M166" s="52">
        <f t="shared" si="10"/>
        <v>165</v>
      </c>
      <c r="N166" s="2" t="s">
        <v>239</v>
      </c>
      <c r="O166" s="2">
        <v>0</v>
      </c>
      <c r="P166" s="52" t="s">
        <v>1651</v>
      </c>
    </row>
    <row r="167" spans="1:16" x14ac:dyDescent="0.2">
      <c r="A167" s="52">
        <v>166</v>
      </c>
      <c r="B167" t="s">
        <v>273</v>
      </c>
      <c r="C167" t="s">
        <v>274</v>
      </c>
      <c r="D167" t="s">
        <v>411</v>
      </c>
      <c r="E167" s="9" t="s">
        <v>1309</v>
      </c>
      <c r="H167" s="55" t="str">
        <f t="shared" si="8"/>
        <v/>
      </c>
      <c r="I167" s="55" t="str">
        <f t="shared" si="9"/>
        <v/>
      </c>
      <c r="J167" t="s">
        <v>411</v>
      </c>
      <c r="K167" t="s">
        <v>411</v>
      </c>
      <c r="L167" s="52" t="str">
        <f t="shared" si="11"/>
        <v>Vacant</v>
      </c>
      <c r="M167" s="52">
        <f t="shared" si="10"/>
        <v>166</v>
      </c>
      <c r="N167" s="2" t="s">
        <v>240</v>
      </c>
      <c r="O167" s="2">
        <v>0</v>
      </c>
      <c r="P167" s="52" t="s">
        <v>1651</v>
      </c>
    </row>
    <row r="168" spans="1:16" x14ac:dyDescent="0.2">
      <c r="A168" s="52">
        <v>167</v>
      </c>
      <c r="B168" t="s">
        <v>273</v>
      </c>
      <c r="C168" t="s">
        <v>275</v>
      </c>
      <c r="D168" t="s">
        <v>411</v>
      </c>
      <c r="E168" s="9" t="s">
        <v>1309</v>
      </c>
      <c r="H168" s="55" t="str">
        <f t="shared" si="8"/>
        <v/>
      </c>
      <c r="I168" s="55" t="str">
        <f t="shared" si="9"/>
        <v/>
      </c>
      <c r="J168" t="s">
        <v>411</v>
      </c>
      <c r="K168" t="s">
        <v>411</v>
      </c>
      <c r="L168" s="52" t="str">
        <f t="shared" si="11"/>
        <v>Vacant</v>
      </c>
      <c r="M168" s="52">
        <f t="shared" si="10"/>
        <v>167</v>
      </c>
      <c r="N168" s="2" t="s">
        <v>240</v>
      </c>
      <c r="O168" s="2">
        <v>0</v>
      </c>
      <c r="P168" s="52" t="s">
        <v>1651</v>
      </c>
    </row>
    <row r="169" spans="1:16" x14ac:dyDescent="0.2">
      <c r="A169" s="52">
        <v>168</v>
      </c>
      <c r="B169" t="s">
        <v>196</v>
      </c>
      <c r="C169" t="s">
        <v>44</v>
      </c>
      <c r="D169" t="s">
        <v>9</v>
      </c>
      <c r="E169" t="s">
        <v>5</v>
      </c>
      <c r="F169">
        <v>48</v>
      </c>
      <c r="H169" s="55">
        <f t="shared" si="8"/>
        <v>1833</v>
      </c>
      <c r="I169" s="55" t="str">
        <f t="shared" si="9"/>
        <v/>
      </c>
      <c r="J169" t="s">
        <v>12</v>
      </c>
      <c r="K169" t="s">
        <v>904</v>
      </c>
      <c r="L169" s="52" t="str">
        <f t="shared" si="11"/>
        <v>Head</v>
      </c>
      <c r="M169" s="52">
        <f t="shared" si="10"/>
        <v>168</v>
      </c>
      <c r="N169" s="12" t="s">
        <v>1301</v>
      </c>
      <c r="O169" s="2">
        <v>106</v>
      </c>
      <c r="P169" s="52" t="s">
        <v>1651</v>
      </c>
    </row>
    <row r="170" spans="1:16" x14ac:dyDescent="0.2">
      <c r="A170" s="52">
        <v>169</v>
      </c>
      <c r="B170" t="s">
        <v>196</v>
      </c>
      <c r="C170" t="s">
        <v>667</v>
      </c>
      <c r="D170" t="s">
        <v>397</v>
      </c>
      <c r="E170" t="s">
        <v>5</v>
      </c>
      <c r="G170">
        <v>41</v>
      </c>
      <c r="H170" s="55" t="str">
        <f t="shared" si="8"/>
        <v/>
      </c>
      <c r="I170" s="55">
        <f t="shared" si="9"/>
        <v>1840</v>
      </c>
      <c r="J170" t="s">
        <v>1301</v>
      </c>
      <c r="K170" t="s">
        <v>1115</v>
      </c>
      <c r="L170" s="52" t="str">
        <f t="shared" si="11"/>
        <v>Wife</v>
      </c>
      <c r="M170" s="52">
        <f t="shared" si="10"/>
        <v>168</v>
      </c>
      <c r="N170" s="12" t="s">
        <v>1301</v>
      </c>
      <c r="O170" s="2">
        <v>106</v>
      </c>
      <c r="P170" s="52" t="s">
        <v>1651</v>
      </c>
    </row>
    <row r="171" spans="1:16" x14ac:dyDescent="0.2">
      <c r="A171" s="52">
        <v>170</v>
      </c>
      <c r="B171" t="s">
        <v>196</v>
      </c>
      <c r="C171" t="s">
        <v>989</v>
      </c>
      <c r="D171" t="s">
        <v>409</v>
      </c>
      <c r="E171" s="9" t="s">
        <v>1309</v>
      </c>
      <c r="F171">
        <v>13</v>
      </c>
      <c r="H171" s="55">
        <f t="shared" si="8"/>
        <v>1868</v>
      </c>
      <c r="I171" s="55" t="str">
        <f t="shared" si="9"/>
        <v/>
      </c>
      <c r="J171" t="s">
        <v>784</v>
      </c>
      <c r="K171" t="s">
        <v>1115</v>
      </c>
      <c r="L171" s="52" t="str">
        <f t="shared" si="11"/>
        <v>Son</v>
      </c>
      <c r="M171" s="52">
        <f t="shared" si="10"/>
        <v>168</v>
      </c>
      <c r="N171" s="12" t="s">
        <v>1301</v>
      </c>
      <c r="O171" s="2">
        <v>106</v>
      </c>
      <c r="P171" s="52" t="s">
        <v>1651</v>
      </c>
    </row>
    <row r="172" spans="1:16" x14ac:dyDescent="0.2">
      <c r="A172" s="52">
        <v>171</v>
      </c>
      <c r="B172" t="s">
        <v>196</v>
      </c>
      <c r="C172" t="s">
        <v>990</v>
      </c>
      <c r="D172" t="s">
        <v>409</v>
      </c>
      <c r="E172" s="9" t="s">
        <v>1309</v>
      </c>
      <c r="F172">
        <v>10</v>
      </c>
      <c r="H172" s="55">
        <f t="shared" si="8"/>
        <v>1871</v>
      </c>
      <c r="I172" s="55" t="str">
        <f t="shared" si="9"/>
        <v/>
      </c>
      <c r="J172" t="s">
        <v>784</v>
      </c>
      <c r="K172" t="s">
        <v>1115</v>
      </c>
      <c r="L172" s="52" t="str">
        <f t="shared" si="11"/>
        <v>Son</v>
      </c>
      <c r="M172" s="52">
        <f t="shared" si="10"/>
        <v>168</v>
      </c>
      <c r="N172" s="12" t="s">
        <v>1301</v>
      </c>
      <c r="O172" s="2">
        <v>106</v>
      </c>
      <c r="P172" s="52" t="s">
        <v>1651</v>
      </c>
    </row>
    <row r="173" spans="1:16" x14ac:dyDescent="0.2">
      <c r="A173" s="52">
        <v>172</v>
      </c>
      <c r="B173" t="s">
        <v>196</v>
      </c>
      <c r="C173" t="s">
        <v>1181</v>
      </c>
      <c r="D173" t="s">
        <v>400</v>
      </c>
      <c r="E173" s="9" t="s">
        <v>1309</v>
      </c>
      <c r="G173">
        <v>8</v>
      </c>
      <c r="H173" s="55" t="str">
        <f t="shared" si="8"/>
        <v/>
      </c>
      <c r="I173" s="55">
        <f t="shared" si="9"/>
        <v>1873</v>
      </c>
      <c r="J173" t="s">
        <v>784</v>
      </c>
      <c r="K173" t="s">
        <v>1115</v>
      </c>
      <c r="L173" s="52" t="str">
        <f t="shared" si="11"/>
        <v>Daughter</v>
      </c>
      <c r="M173" s="52">
        <f t="shared" si="10"/>
        <v>168</v>
      </c>
      <c r="N173" s="12" t="s">
        <v>1301</v>
      </c>
      <c r="O173" s="2">
        <v>106</v>
      </c>
      <c r="P173" s="52" t="s">
        <v>1651</v>
      </c>
    </row>
    <row r="174" spans="1:16" x14ac:dyDescent="0.2">
      <c r="A174" s="52">
        <v>173</v>
      </c>
      <c r="B174" t="s">
        <v>196</v>
      </c>
      <c r="C174" t="s">
        <v>1182</v>
      </c>
      <c r="D174" t="s">
        <v>400</v>
      </c>
      <c r="E174" s="9" t="s">
        <v>1309</v>
      </c>
      <c r="G174">
        <v>3</v>
      </c>
      <c r="H174" s="55" t="str">
        <f t="shared" si="8"/>
        <v/>
      </c>
      <c r="I174" s="55">
        <f t="shared" si="9"/>
        <v>1878</v>
      </c>
      <c r="J174" t="s">
        <v>1301</v>
      </c>
      <c r="K174" t="s">
        <v>1115</v>
      </c>
      <c r="L174" s="52" t="str">
        <f t="shared" si="11"/>
        <v>Daughter</v>
      </c>
      <c r="M174" s="52">
        <f t="shared" si="10"/>
        <v>168</v>
      </c>
      <c r="N174" s="12" t="s">
        <v>1301</v>
      </c>
      <c r="O174" s="2">
        <v>106</v>
      </c>
      <c r="P174" s="52" t="s">
        <v>1651</v>
      </c>
    </row>
    <row r="175" spans="1:16" x14ac:dyDescent="0.2">
      <c r="A175" s="52">
        <v>174</v>
      </c>
      <c r="B175" t="s">
        <v>260</v>
      </c>
      <c r="C175" t="s">
        <v>276</v>
      </c>
      <c r="D175" t="s">
        <v>9</v>
      </c>
      <c r="E175" t="s">
        <v>5</v>
      </c>
      <c r="F175">
        <v>34</v>
      </c>
      <c r="H175" s="55">
        <f t="shared" si="8"/>
        <v>1847</v>
      </c>
      <c r="I175" s="55" t="str">
        <f t="shared" si="9"/>
        <v/>
      </c>
      <c r="J175" t="s">
        <v>12</v>
      </c>
      <c r="K175" t="s">
        <v>1285</v>
      </c>
      <c r="L175" s="52" t="str">
        <f t="shared" si="11"/>
        <v>Head</v>
      </c>
      <c r="M175" s="52">
        <f t="shared" si="10"/>
        <v>174</v>
      </c>
      <c r="N175" s="12" t="s">
        <v>1301</v>
      </c>
      <c r="O175" s="2">
        <v>107</v>
      </c>
      <c r="P175" s="52" t="s">
        <v>1651</v>
      </c>
    </row>
    <row r="176" spans="1:16" x14ac:dyDescent="0.2">
      <c r="A176" s="52">
        <v>175</v>
      </c>
      <c r="B176" t="s">
        <v>260</v>
      </c>
      <c r="C176" t="s">
        <v>425</v>
      </c>
      <c r="D176" t="s">
        <v>397</v>
      </c>
      <c r="E176" t="s">
        <v>5</v>
      </c>
      <c r="G176">
        <v>26</v>
      </c>
      <c r="H176" s="55" t="str">
        <f t="shared" si="8"/>
        <v/>
      </c>
      <c r="I176" s="55">
        <f t="shared" si="9"/>
        <v>1855</v>
      </c>
      <c r="J176" t="s">
        <v>1301</v>
      </c>
      <c r="K176" t="s">
        <v>484</v>
      </c>
      <c r="L176" s="52" t="str">
        <f t="shared" si="11"/>
        <v>Wife</v>
      </c>
      <c r="M176" s="52">
        <f t="shared" si="10"/>
        <v>174</v>
      </c>
      <c r="N176" s="12" t="s">
        <v>1301</v>
      </c>
      <c r="O176" s="2">
        <v>107</v>
      </c>
      <c r="P176" s="52" t="s">
        <v>1651</v>
      </c>
    </row>
    <row r="177" spans="1:16" x14ac:dyDescent="0.2">
      <c r="A177" s="52">
        <v>176</v>
      </c>
      <c r="B177" t="s">
        <v>1183</v>
      </c>
      <c r="C177" t="s">
        <v>430</v>
      </c>
      <c r="D177" t="s">
        <v>422</v>
      </c>
      <c r="E177" s="9" t="s">
        <v>1309</v>
      </c>
      <c r="G177">
        <v>12</v>
      </c>
      <c r="H177" s="55" t="str">
        <f t="shared" si="8"/>
        <v/>
      </c>
      <c r="I177" s="55">
        <f t="shared" si="9"/>
        <v>1869</v>
      </c>
      <c r="J177" t="s">
        <v>542</v>
      </c>
      <c r="K177" t="s">
        <v>733</v>
      </c>
      <c r="L177" s="52" t="str">
        <f t="shared" si="11"/>
        <v>Servant</v>
      </c>
      <c r="M177" s="52">
        <f t="shared" si="10"/>
        <v>174</v>
      </c>
      <c r="N177" s="12" t="s">
        <v>1301</v>
      </c>
      <c r="O177" s="2">
        <v>107</v>
      </c>
      <c r="P177" s="52" t="s">
        <v>1651</v>
      </c>
    </row>
    <row r="178" spans="1:16" x14ac:dyDescent="0.2">
      <c r="A178" s="52">
        <v>177</v>
      </c>
      <c r="B178" t="s">
        <v>277</v>
      </c>
      <c r="C178" t="s">
        <v>44</v>
      </c>
      <c r="D178" t="s">
        <v>9</v>
      </c>
      <c r="E178" t="s">
        <v>5</v>
      </c>
      <c r="F178">
        <v>32</v>
      </c>
      <c r="H178" s="55">
        <f t="shared" si="8"/>
        <v>1849</v>
      </c>
      <c r="I178" s="55" t="str">
        <f t="shared" si="9"/>
        <v/>
      </c>
      <c r="J178" t="s">
        <v>12</v>
      </c>
      <c r="K178" t="s">
        <v>603</v>
      </c>
      <c r="L178" s="52" t="str">
        <f t="shared" si="11"/>
        <v>Head</v>
      </c>
      <c r="M178" s="52">
        <f t="shared" si="10"/>
        <v>177</v>
      </c>
      <c r="N178" s="12" t="s">
        <v>1301</v>
      </c>
      <c r="O178" s="2">
        <v>108</v>
      </c>
      <c r="P178" s="52" t="s">
        <v>1651</v>
      </c>
    </row>
    <row r="179" spans="1:16" x14ac:dyDescent="0.2">
      <c r="A179" s="52">
        <v>178</v>
      </c>
      <c r="B179" t="s">
        <v>277</v>
      </c>
      <c r="C179" t="s">
        <v>425</v>
      </c>
      <c r="D179" t="s">
        <v>397</v>
      </c>
      <c r="E179" t="s">
        <v>5</v>
      </c>
      <c r="G179">
        <v>29</v>
      </c>
      <c r="H179" s="55" t="str">
        <f t="shared" si="8"/>
        <v/>
      </c>
      <c r="I179" s="55">
        <f t="shared" si="9"/>
        <v>1852</v>
      </c>
      <c r="J179" t="s">
        <v>1301</v>
      </c>
      <c r="K179" t="s">
        <v>512</v>
      </c>
      <c r="L179" s="52" t="str">
        <f t="shared" si="11"/>
        <v>Wife</v>
      </c>
      <c r="M179" s="52">
        <f t="shared" si="10"/>
        <v>177</v>
      </c>
      <c r="N179" s="12" t="s">
        <v>1301</v>
      </c>
      <c r="O179" s="2">
        <v>108</v>
      </c>
      <c r="P179" s="52" t="s">
        <v>1651</v>
      </c>
    </row>
    <row r="180" spans="1:16" x14ac:dyDescent="0.2">
      <c r="A180" s="52">
        <v>179</v>
      </c>
      <c r="B180" t="s">
        <v>277</v>
      </c>
      <c r="C180" t="s">
        <v>425</v>
      </c>
      <c r="D180" t="s">
        <v>400</v>
      </c>
      <c r="E180" s="9" t="s">
        <v>1309</v>
      </c>
      <c r="G180">
        <v>9</v>
      </c>
      <c r="H180" s="55" t="str">
        <f t="shared" si="8"/>
        <v/>
      </c>
      <c r="I180" s="55">
        <f t="shared" si="9"/>
        <v>1872</v>
      </c>
      <c r="J180" t="s">
        <v>784</v>
      </c>
      <c r="K180" t="s">
        <v>1184</v>
      </c>
      <c r="L180" s="52" t="str">
        <f t="shared" si="11"/>
        <v>Daughter</v>
      </c>
      <c r="M180" s="52">
        <f t="shared" si="10"/>
        <v>177</v>
      </c>
      <c r="N180" s="12" t="s">
        <v>1301</v>
      </c>
      <c r="O180" s="2">
        <v>108</v>
      </c>
      <c r="P180" s="52" t="s">
        <v>1651</v>
      </c>
    </row>
    <row r="181" spans="1:16" x14ac:dyDescent="0.2">
      <c r="A181" s="52">
        <v>180</v>
      </c>
      <c r="B181" t="s">
        <v>277</v>
      </c>
      <c r="C181" t="s">
        <v>201</v>
      </c>
      <c r="D181" t="s">
        <v>400</v>
      </c>
      <c r="E181" s="9" t="s">
        <v>1309</v>
      </c>
      <c r="G181">
        <v>7</v>
      </c>
      <c r="H181" s="55" t="str">
        <f t="shared" si="8"/>
        <v/>
      </c>
      <c r="I181" s="55">
        <f t="shared" si="9"/>
        <v>1874</v>
      </c>
      <c r="J181" t="s">
        <v>784</v>
      </c>
      <c r="K181" t="s">
        <v>1184</v>
      </c>
      <c r="L181" s="52" t="str">
        <f t="shared" si="11"/>
        <v>Daughter</v>
      </c>
      <c r="M181" s="52">
        <f t="shared" si="10"/>
        <v>177</v>
      </c>
      <c r="N181" s="12" t="s">
        <v>1301</v>
      </c>
      <c r="O181" s="2">
        <v>108</v>
      </c>
      <c r="P181" s="52" t="s">
        <v>1651</v>
      </c>
    </row>
    <row r="182" spans="1:16" x14ac:dyDescent="0.2">
      <c r="A182" s="52">
        <v>181</v>
      </c>
      <c r="B182" t="s">
        <v>277</v>
      </c>
      <c r="C182" t="s">
        <v>263</v>
      </c>
      <c r="D182" t="s">
        <v>400</v>
      </c>
      <c r="E182" s="9" t="s">
        <v>1309</v>
      </c>
      <c r="G182">
        <v>5</v>
      </c>
      <c r="H182" s="55" t="str">
        <f t="shared" si="8"/>
        <v/>
      </c>
      <c r="I182" s="55">
        <f t="shared" si="9"/>
        <v>1876</v>
      </c>
      <c r="J182" t="s">
        <v>784</v>
      </c>
      <c r="K182" t="s">
        <v>1185</v>
      </c>
      <c r="L182" s="52" t="str">
        <f t="shared" si="11"/>
        <v>Daughter</v>
      </c>
      <c r="M182" s="52">
        <f t="shared" si="10"/>
        <v>177</v>
      </c>
      <c r="N182" s="12" t="s">
        <v>1301</v>
      </c>
      <c r="O182" s="2">
        <v>108</v>
      </c>
      <c r="P182" s="52" t="s">
        <v>1651</v>
      </c>
    </row>
    <row r="183" spans="1:16" x14ac:dyDescent="0.2">
      <c r="A183" s="52">
        <v>182</v>
      </c>
      <c r="B183" t="s">
        <v>277</v>
      </c>
      <c r="C183" t="s">
        <v>1186</v>
      </c>
      <c r="D183" t="s">
        <v>409</v>
      </c>
      <c r="E183" s="9" t="s">
        <v>1309</v>
      </c>
      <c r="F183">
        <v>4</v>
      </c>
      <c r="H183" s="55">
        <f t="shared" si="8"/>
        <v>1877</v>
      </c>
      <c r="I183" s="55" t="str">
        <f t="shared" si="9"/>
        <v/>
      </c>
      <c r="J183" t="s">
        <v>784</v>
      </c>
      <c r="K183" t="s">
        <v>1185</v>
      </c>
      <c r="L183" s="52" t="str">
        <f t="shared" si="11"/>
        <v>Son</v>
      </c>
      <c r="M183" s="52">
        <f t="shared" si="10"/>
        <v>177</v>
      </c>
      <c r="N183" s="12" t="s">
        <v>1301</v>
      </c>
      <c r="O183" s="2">
        <v>108</v>
      </c>
      <c r="P183" s="52" t="s">
        <v>1651</v>
      </c>
    </row>
    <row r="184" spans="1:16" x14ac:dyDescent="0.2">
      <c r="A184" s="52">
        <v>183</v>
      </c>
      <c r="B184" t="s">
        <v>277</v>
      </c>
      <c r="C184" t="s">
        <v>503</v>
      </c>
      <c r="D184" t="s">
        <v>400</v>
      </c>
      <c r="E184" s="9" t="s">
        <v>1309</v>
      </c>
      <c r="G184">
        <v>2</v>
      </c>
      <c r="H184" s="55" t="str">
        <f t="shared" si="8"/>
        <v/>
      </c>
      <c r="I184" s="55">
        <f t="shared" si="9"/>
        <v>1879</v>
      </c>
      <c r="J184" t="s">
        <v>1301</v>
      </c>
      <c r="K184" t="s">
        <v>1115</v>
      </c>
      <c r="L184" s="52" t="str">
        <f t="shared" si="11"/>
        <v>Daughter</v>
      </c>
      <c r="M184" s="52">
        <f t="shared" si="10"/>
        <v>177</v>
      </c>
      <c r="N184" s="12" t="s">
        <v>1301</v>
      </c>
      <c r="O184" s="2">
        <v>108</v>
      </c>
      <c r="P184" s="52" t="s">
        <v>1651</v>
      </c>
    </row>
    <row r="185" spans="1:16" x14ac:dyDescent="0.2">
      <c r="A185" s="52">
        <v>184</v>
      </c>
      <c r="B185" t="s">
        <v>278</v>
      </c>
      <c r="C185" t="s">
        <v>98</v>
      </c>
      <c r="D185" t="s">
        <v>705</v>
      </c>
      <c r="E185" t="s">
        <v>761</v>
      </c>
      <c r="F185">
        <v>60</v>
      </c>
      <c r="H185" s="55">
        <f t="shared" si="8"/>
        <v>1821</v>
      </c>
      <c r="I185" s="55" t="str">
        <f t="shared" si="9"/>
        <v/>
      </c>
      <c r="J185" t="s">
        <v>242</v>
      </c>
      <c r="K185" t="s">
        <v>551</v>
      </c>
      <c r="L185" s="52" t="str">
        <f t="shared" si="11"/>
        <v>Lodger</v>
      </c>
      <c r="M185" s="52">
        <f t="shared" si="10"/>
        <v>177</v>
      </c>
      <c r="N185" s="12" t="s">
        <v>1301</v>
      </c>
      <c r="O185" s="2">
        <v>108</v>
      </c>
      <c r="P185" s="61" t="s">
        <v>241</v>
      </c>
    </row>
    <row r="186" spans="1:16" x14ac:dyDescent="0.2">
      <c r="A186" s="52">
        <v>185</v>
      </c>
      <c r="B186" t="s">
        <v>279</v>
      </c>
      <c r="C186" t="s">
        <v>276</v>
      </c>
      <c r="D186" t="s">
        <v>9</v>
      </c>
      <c r="E186" t="s">
        <v>5</v>
      </c>
      <c r="F186">
        <v>27</v>
      </c>
      <c r="H186" s="55">
        <f t="shared" si="8"/>
        <v>1854</v>
      </c>
      <c r="I186" s="55" t="str">
        <f t="shared" si="9"/>
        <v/>
      </c>
      <c r="J186" t="s">
        <v>12</v>
      </c>
      <c r="K186" t="s">
        <v>976</v>
      </c>
      <c r="L186" s="52" t="str">
        <f t="shared" si="11"/>
        <v>Head</v>
      </c>
      <c r="M186" s="52">
        <f t="shared" si="10"/>
        <v>185</v>
      </c>
      <c r="N186" s="12" t="s">
        <v>1301</v>
      </c>
      <c r="O186" s="2">
        <v>110</v>
      </c>
      <c r="P186" s="52" t="s">
        <v>1187</v>
      </c>
    </row>
    <row r="187" spans="1:16" x14ac:dyDescent="0.2">
      <c r="A187" s="52">
        <v>186</v>
      </c>
      <c r="B187" t="s">
        <v>279</v>
      </c>
      <c r="C187" t="s">
        <v>439</v>
      </c>
      <c r="D187" t="s">
        <v>397</v>
      </c>
      <c r="E187" t="s">
        <v>5</v>
      </c>
      <c r="G187">
        <v>24</v>
      </c>
      <c r="H187" s="55" t="str">
        <f t="shared" si="8"/>
        <v/>
      </c>
      <c r="I187" s="55">
        <f t="shared" si="9"/>
        <v>1857</v>
      </c>
      <c r="J187" t="s">
        <v>1301</v>
      </c>
      <c r="K187" t="s">
        <v>1188</v>
      </c>
      <c r="L187" s="52" t="str">
        <f t="shared" si="11"/>
        <v>Wife</v>
      </c>
      <c r="M187" s="52">
        <f t="shared" si="10"/>
        <v>185</v>
      </c>
      <c r="N187" s="12" t="s">
        <v>1301</v>
      </c>
      <c r="O187" s="2">
        <v>110</v>
      </c>
      <c r="P187" s="52" t="s">
        <v>1189</v>
      </c>
    </row>
    <row r="188" spans="1:16" x14ac:dyDescent="0.2">
      <c r="A188" s="52">
        <v>187</v>
      </c>
      <c r="B188" t="s">
        <v>279</v>
      </c>
      <c r="C188" t="s">
        <v>587</v>
      </c>
      <c r="D188" t="s">
        <v>409</v>
      </c>
      <c r="E188" s="9" t="s">
        <v>1309</v>
      </c>
      <c r="F188">
        <f>1/12</f>
        <v>8.3333333333333329E-2</v>
      </c>
      <c r="H188" s="55">
        <f t="shared" si="8"/>
        <v>1881</v>
      </c>
      <c r="I188" s="55" t="str">
        <f t="shared" si="9"/>
        <v/>
      </c>
      <c r="J188" t="s">
        <v>1301</v>
      </c>
      <c r="K188" t="s">
        <v>1115</v>
      </c>
      <c r="L188" s="52" t="str">
        <f t="shared" si="11"/>
        <v>Son</v>
      </c>
      <c r="M188" s="52">
        <f t="shared" si="10"/>
        <v>185</v>
      </c>
      <c r="N188" s="12" t="s">
        <v>1301</v>
      </c>
      <c r="O188" s="2">
        <v>110</v>
      </c>
      <c r="P188" s="52" t="s">
        <v>1651</v>
      </c>
    </row>
    <row r="189" spans="1:16" x14ac:dyDescent="0.2">
      <c r="A189" s="52">
        <v>188</v>
      </c>
      <c r="B189" t="s">
        <v>685</v>
      </c>
      <c r="C189" t="s">
        <v>503</v>
      </c>
      <c r="D189" t="s">
        <v>426</v>
      </c>
      <c r="E189" t="s">
        <v>5</v>
      </c>
      <c r="G189">
        <v>32</v>
      </c>
      <c r="H189" s="55" t="str">
        <f t="shared" si="8"/>
        <v/>
      </c>
      <c r="I189" s="55">
        <f t="shared" si="9"/>
        <v>1849</v>
      </c>
      <c r="J189" t="s">
        <v>1301</v>
      </c>
      <c r="K189" t="s">
        <v>458</v>
      </c>
      <c r="L189" s="52" t="str">
        <f t="shared" si="11"/>
        <v>Sister</v>
      </c>
      <c r="M189" s="52">
        <f t="shared" si="10"/>
        <v>185</v>
      </c>
      <c r="N189" s="12" t="s">
        <v>1301</v>
      </c>
      <c r="O189" s="2">
        <v>110</v>
      </c>
      <c r="P189" s="52" t="s">
        <v>1651</v>
      </c>
    </row>
    <row r="190" spans="1:16" x14ac:dyDescent="0.2">
      <c r="A190" s="52">
        <v>189</v>
      </c>
      <c r="B190" t="s">
        <v>104</v>
      </c>
      <c r="C190" t="s">
        <v>98</v>
      </c>
      <c r="D190" t="s">
        <v>9</v>
      </c>
      <c r="E190" t="s">
        <v>5</v>
      </c>
      <c r="F190">
        <v>69</v>
      </c>
      <c r="H190" s="55">
        <f t="shared" si="8"/>
        <v>1812</v>
      </c>
      <c r="I190" s="55" t="str">
        <f t="shared" si="9"/>
        <v/>
      </c>
      <c r="J190" t="s">
        <v>244</v>
      </c>
      <c r="K190" t="s">
        <v>601</v>
      </c>
      <c r="L190" s="52" t="str">
        <f t="shared" si="11"/>
        <v>Head</v>
      </c>
      <c r="M190" s="52">
        <f t="shared" si="10"/>
        <v>189</v>
      </c>
      <c r="N190" s="2" t="s">
        <v>243</v>
      </c>
      <c r="O190" s="2">
        <v>111</v>
      </c>
      <c r="P190" s="52" t="s">
        <v>1651</v>
      </c>
    </row>
    <row r="191" spans="1:16" x14ac:dyDescent="0.2">
      <c r="A191" s="52">
        <v>190</v>
      </c>
      <c r="B191" t="s">
        <v>104</v>
      </c>
      <c r="C191" t="s">
        <v>425</v>
      </c>
      <c r="D191" t="s">
        <v>397</v>
      </c>
      <c r="E191" t="s">
        <v>5</v>
      </c>
      <c r="G191">
        <v>59</v>
      </c>
      <c r="H191" s="55" t="str">
        <f t="shared" si="8"/>
        <v/>
      </c>
      <c r="I191" s="55">
        <f t="shared" si="9"/>
        <v>1822</v>
      </c>
      <c r="J191" t="s">
        <v>1301</v>
      </c>
      <c r="K191" t="s">
        <v>569</v>
      </c>
      <c r="L191" s="52" t="str">
        <f t="shared" si="11"/>
        <v>Wife</v>
      </c>
      <c r="M191" s="52">
        <f t="shared" si="10"/>
        <v>189</v>
      </c>
      <c r="N191" s="2" t="s">
        <v>243</v>
      </c>
      <c r="O191" s="2">
        <v>111</v>
      </c>
      <c r="P191" s="52" t="s">
        <v>1651</v>
      </c>
    </row>
    <row r="192" spans="1:16" x14ac:dyDescent="0.2">
      <c r="A192" s="52">
        <v>191</v>
      </c>
      <c r="B192" t="s">
        <v>104</v>
      </c>
      <c r="C192" t="s">
        <v>101</v>
      </c>
      <c r="D192" t="s">
        <v>409</v>
      </c>
      <c r="E192" t="s">
        <v>761</v>
      </c>
      <c r="F192">
        <v>22</v>
      </c>
      <c r="H192" s="55">
        <f t="shared" si="8"/>
        <v>1859</v>
      </c>
      <c r="I192" s="55" t="str">
        <f t="shared" si="9"/>
        <v/>
      </c>
      <c r="J192" t="s">
        <v>13</v>
      </c>
      <c r="K192" t="s">
        <v>1115</v>
      </c>
      <c r="L192" s="52" t="str">
        <f t="shared" si="11"/>
        <v>Son</v>
      </c>
      <c r="M192" s="52">
        <f t="shared" si="10"/>
        <v>189</v>
      </c>
      <c r="N192" s="2" t="s">
        <v>243</v>
      </c>
      <c r="O192" s="2">
        <v>111</v>
      </c>
      <c r="P192" s="52" t="s">
        <v>1651</v>
      </c>
    </row>
    <row r="193" spans="1:16" x14ac:dyDescent="0.2">
      <c r="A193" s="52">
        <v>192</v>
      </c>
      <c r="B193" t="s">
        <v>81</v>
      </c>
      <c r="C193" t="s">
        <v>101</v>
      </c>
      <c r="D193" t="s">
        <v>9</v>
      </c>
      <c r="E193" t="s">
        <v>5</v>
      </c>
      <c r="F193">
        <v>37</v>
      </c>
      <c r="H193" s="55">
        <f t="shared" si="8"/>
        <v>1844</v>
      </c>
      <c r="I193" s="55" t="str">
        <f t="shared" si="9"/>
        <v/>
      </c>
      <c r="J193" t="s">
        <v>185</v>
      </c>
      <c r="K193" t="s">
        <v>1115</v>
      </c>
      <c r="L193" s="52" t="str">
        <f t="shared" si="11"/>
        <v>Head</v>
      </c>
      <c r="M193" s="52">
        <f t="shared" si="10"/>
        <v>192</v>
      </c>
      <c r="N193" s="12" t="s">
        <v>1301</v>
      </c>
      <c r="O193" s="2">
        <v>112</v>
      </c>
      <c r="P193" s="52" t="s">
        <v>1651</v>
      </c>
    </row>
    <row r="194" spans="1:16" x14ac:dyDescent="0.2">
      <c r="A194" s="52">
        <v>193</v>
      </c>
      <c r="B194" t="s">
        <v>81</v>
      </c>
      <c r="C194" t="s">
        <v>338</v>
      </c>
      <c r="D194" t="s">
        <v>397</v>
      </c>
      <c r="E194" s="9" t="s">
        <v>5</v>
      </c>
      <c r="G194">
        <v>32</v>
      </c>
      <c r="H194" s="55" t="str">
        <f t="shared" si="8"/>
        <v/>
      </c>
      <c r="I194" s="55">
        <f t="shared" si="9"/>
        <v>1849</v>
      </c>
      <c r="J194" t="s">
        <v>1301</v>
      </c>
      <c r="K194" t="s">
        <v>1115</v>
      </c>
      <c r="L194" s="52" t="str">
        <f t="shared" si="11"/>
        <v>Wife</v>
      </c>
      <c r="M194" s="52">
        <f t="shared" si="10"/>
        <v>192</v>
      </c>
      <c r="N194" s="12" t="s">
        <v>1301</v>
      </c>
      <c r="O194" s="2">
        <v>112</v>
      </c>
      <c r="P194" s="52" t="s">
        <v>1651</v>
      </c>
    </row>
    <row r="195" spans="1:16" x14ac:dyDescent="0.2">
      <c r="A195" s="52">
        <v>194</v>
      </c>
      <c r="B195" t="s">
        <v>81</v>
      </c>
      <c r="C195" t="s">
        <v>477</v>
      </c>
      <c r="D195" t="s">
        <v>409</v>
      </c>
      <c r="E195" s="9" t="s">
        <v>1309</v>
      </c>
      <c r="F195">
        <v>8</v>
      </c>
      <c r="H195" s="55">
        <f t="shared" ref="H195:H258" si="12">IF(ISBLANK(F195),"",INT(1881.25-F195))</f>
        <v>1873</v>
      </c>
      <c r="I195" s="55" t="str">
        <f t="shared" ref="I195:I258" si="13">IF(ISBLANK(G195),"",IF(ISBLANK(F195),INT(1881.25-G195),"Error"))</f>
        <v/>
      </c>
      <c r="J195" t="s">
        <v>784</v>
      </c>
      <c r="K195" t="s">
        <v>1115</v>
      </c>
      <c r="L195" s="52" t="str">
        <f t="shared" si="11"/>
        <v>Son</v>
      </c>
      <c r="M195" s="52">
        <f t="shared" ref="M195:M258" si="14">IF(OR(L195="Vacant",L195="Head"),A195,M194)</f>
        <v>192</v>
      </c>
      <c r="N195" s="12" t="s">
        <v>1301</v>
      </c>
      <c r="O195" s="2">
        <v>112</v>
      </c>
      <c r="P195" s="52" t="s">
        <v>1651</v>
      </c>
    </row>
    <row r="196" spans="1:16" x14ac:dyDescent="0.2">
      <c r="A196" s="52">
        <v>195</v>
      </c>
      <c r="B196" t="s">
        <v>81</v>
      </c>
      <c r="C196" t="s">
        <v>57</v>
      </c>
      <c r="D196" t="s">
        <v>400</v>
      </c>
      <c r="E196" s="9" t="s">
        <v>1309</v>
      </c>
      <c r="G196">
        <v>6</v>
      </c>
      <c r="H196" s="55" t="str">
        <f t="shared" si="12"/>
        <v/>
      </c>
      <c r="I196" s="55">
        <f t="shared" si="13"/>
        <v>1875</v>
      </c>
      <c r="J196" t="s">
        <v>784</v>
      </c>
      <c r="K196" t="s">
        <v>1115</v>
      </c>
      <c r="L196" s="52" t="str">
        <f t="shared" ref="L196:L259" si="15">IF(ISBLANK(D196),"",D196)</f>
        <v>Daughter</v>
      </c>
      <c r="M196" s="52">
        <f t="shared" si="14"/>
        <v>192</v>
      </c>
      <c r="N196" s="12" t="s">
        <v>1301</v>
      </c>
      <c r="O196" s="2">
        <v>112</v>
      </c>
      <c r="P196" s="52" t="s">
        <v>1651</v>
      </c>
    </row>
    <row r="197" spans="1:16" x14ac:dyDescent="0.2">
      <c r="A197" s="52">
        <v>196</v>
      </c>
      <c r="B197" t="s">
        <v>1190</v>
      </c>
      <c r="C197" t="s">
        <v>263</v>
      </c>
      <c r="D197" t="s">
        <v>422</v>
      </c>
      <c r="E197" s="9" t="s">
        <v>1309</v>
      </c>
      <c r="G197">
        <v>13</v>
      </c>
      <c r="H197" s="55" t="str">
        <f t="shared" si="12"/>
        <v/>
      </c>
      <c r="I197" s="55">
        <f t="shared" si="13"/>
        <v>1868</v>
      </c>
      <c r="J197" t="s">
        <v>423</v>
      </c>
      <c r="K197" t="s">
        <v>1191</v>
      </c>
      <c r="L197" s="52" t="str">
        <f t="shared" si="15"/>
        <v>Servant</v>
      </c>
      <c r="M197" s="52">
        <f t="shared" si="14"/>
        <v>192</v>
      </c>
      <c r="N197" s="12" t="s">
        <v>1301</v>
      </c>
      <c r="O197" s="2">
        <v>112</v>
      </c>
      <c r="P197" s="52" t="s">
        <v>1192</v>
      </c>
    </row>
    <row r="198" spans="1:16" x14ac:dyDescent="0.2">
      <c r="A198" s="52">
        <v>197</v>
      </c>
      <c r="B198" t="s">
        <v>85</v>
      </c>
      <c r="C198" t="s">
        <v>71</v>
      </c>
      <c r="D198" t="s">
        <v>9</v>
      </c>
      <c r="E198" t="s">
        <v>5</v>
      </c>
      <c r="F198">
        <v>59</v>
      </c>
      <c r="H198" s="55">
        <f t="shared" si="12"/>
        <v>1822</v>
      </c>
      <c r="I198" s="55" t="str">
        <f t="shared" si="13"/>
        <v/>
      </c>
      <c r="J198" t="s">
        <v>220</v>
      </c>
      <c r="K198" t="s">
        <v>1115</v>
      </c>
      <c r="L198" s="52" t="str">
        <f t="shared" si="15"/>
        <v>Head</v>
      </c>
      <c r="M198" s="52">
        <f t="shared" si="14"/>
        <v>197</v>
      </c>
      <c r="N198" s="12" t="s">
        <v>1301</v>
      </c>
      <c r="O198" s="2">
        <v>113</v>
      </c>
      <c r="P198" s="52" t="s">
        <v>1651</v>
      </c>
    </row>
    <row r="199" spans="1:16" x14ac:dyDescent="0.2">
      <c r="A199" s="52">
        <v>198</v>
      </c>
      <c r="B199" t="s">
        <v>85</v>
      </c>
      <c r="C199" t="s">
        <v>391</v>
      </c>
      <c r="D199" t="s">
        <v>397</v>
      </c>
      <c r="E199" t="s">
        <v>5</v>
      </c>
      <c r="G199">
        <v>52</v>
      </c>
      <c r="H199" s="55" t="str">
        <f t="shared" si="12"/>
        <v/>
      </c>
      <c r="I199" s="55">
        <f t="shared" si="13"/>
        <v>1829</v>
      </c>
      <c r="J199" t="s">
        <v>1301</v>
      </c>
      <c r="K199" t="s">
        <v>1193</v>
      </c>
      <c r="L199" s="52" t="str">
        <f t="shared" si="15"/>
        <v>Wife</v>
      </c>
      <c r="M199" s="52">
        <f t="shared" si="14"/>
        <v>197</v>
      </c>
      <c r="N199" s="12" t="s">
        <v>1301</v>
      </c>
      <c r="O199" s="2">
        <v>113</v>
      </c>
      <c r="P199" s="52" t="s">
        <v>1651</v>
      </c>
    </row>
    <row r="200" spans="1:16" x14ac:dyDescent="0.2">
      <c r="A200" s="52">
        <v>199</v>
      </c>
      <c r="B200" t="s">
        <v>43</v>
      </c>
      <c r="C200" t="s">
        <v>77</v>
      </c>
      <c r="D200" t="s">
        <v>9</v>
      </c>
      <c r="E200" t="s">
        <v>502</v>
      </c>
      <c r="F200">
        <v>66</v>
      </c>
      <c r="H200" s="55">
        <f t="shared" si="12"/>
        <v>1815</v>
      </c>
      <c r="I200" s="55" t="str">
        <f t="shared" si="13"/>
        <v/>
      </c>
      <c r="J200" t="s">
        <v>246</v>
      </c>
      <c r="K200" t="s">
        <v>1115</v>
      </c>
      <c r="L200" s="52" t="str">
        <f t="shared" si="15"/>
        <v>Head</v>
      </c>
      <c r="M200" s="52">
        <f t="shared" si="14"/>
        <v>199</v>
      </c>
      <c r="N200" s="2" t="s">
        <v>245</v>
      </c>
      <c r="O200" s="2">
        <v>114</v>
      </c>
      <c r="P200" s="52" t="s">
        <v>1651</v>
      </c>
    </row>
    <row r="201" spans="1:16" x14ac:dyDescent="0.2">
      <c r="A201" s="52">
        <v>200</v>
      </c>
      <c r="B201" t="s">
        <v>43</v>
      </c>
      <c r="C201" t="s">
        <v>1156</v>
      </c>
      <c r="D201" t="s">
        <v>400</v>
      </c>
      <c r="E201" t="s">
        <v>761</v>
      </c>
      <c r="G201">
        <v>27</v>
      </c>
      <c r="H201" s="55" t="str">
        <f t="shared" si="12"/>
        <v/>
      </c>
      <c r="I201" s="55">
        <f t="shared" si="13"/>
        <v>1854</v>
      </c>
      <c r="J201" t="s">
        <v>1301</v>
      </c>
      <c r="K201" t="s">
        <v>1115</v>
      </c>
      <c r="L201" s="52" t="str">
        <f t="shared" si="15"/>
        <v>Daughter</v>
      </c>
      <c r="M201" s="52">
        <f t="shared" si="14"/>
        <v>199</v>
      </c>
      <c r="N201" s="2" t="s">
        <v>245</v>
      </c>
      <c r="O201" s="2">
        <v>114</v>
      </c>
      <c r="P201" s="52" t="s">
        <v>1651</v>
      </c>
    </row>
    <row r="202" spans="1:16" x14ac:dyDescent="0.2">
      <c r="A202" s="52">
        <v>201</v>
      </c>
      <c r="B202" t="s">
        <v>43</v>
      </c>
      <c r="C202" t="s">
        <v>399</v>
      </c>
      <c r="D202" t="s">
        <v>404</v>
      </c>
      <c r="E202" s="9" t="s">
        <v>1309</v>
      </c>
      <c r="G202">
        <v>10</v>
      </c>
      <c r="H202" s="55" t="str">
        <f t="shared" si="12"/>
        <v/>
      </c>
      <c r="I202" s="55">
        <f t="shared" si="13"/>
        <v>1871</v>
      </c>
      <c r="J202" t="s">
        <v>784</v>
      </c>
      <c r="K202" t="s">
        <v>903</v>
      </c>
      <c r="L202" s="52" t="str">
        <f t="shared" si="15"/>
        <v>Granddaughter</v>
      </c>
      <c r="M202" s="52">
        <f t="shared" si="14"/>
        <v>199</v>
      </c>
      <c r="N202" s="2" t="s">
        <v>245</v>
      </c>
      <c r="O202" s="2">
        <v>114</v>
      </c>
      <c r="P202" s="52" t="s">
        <v>1651</v>
      </c>
    </row>
    <row r="203" spans="1:16" x14ac:dyDescent="0.2">
      <c r="A203" s="52">
        <v>202</v>
      </c>
      <c r="B203" t="s">
        <v>1194</v>
      </c>
      <c r="C203" t="s">
        <v>477</v>
      </c>
      <c r="D203" t="s">
        <v>997</v>
      </c>
      <c r="E203" t="s">
        <v>761</v>
      </c>
      <c r="F203">
        <v>20</v>
      </c>
      <c r="H203" s="55">
        <f t="shared" si="12"/>
        <v>1861</v>
      </c>
      <c r="I203" s="55" t="str">
        <f t="shared" si="13"/>
        <v/>
      </c>
      <c r="J203" t="s">
        <v>1195</v>
      </c>
      <c r="K203" t="s">
        <v>1196</v>
      </c>
      <c r="L203" s="52" t="str">
        <f t="shared" si="15"/>
        <v>Apprentice</v>
      </c>
      <c r="M203" s="52">
        <f t="shared" si="14"/>
        <v>199</v>
      </c>
      <c r="N203" s="2" t="s">
        <v>245</v>
      </c>
      <c r="O203" s="2">
        <v>114</v>
      </c>
      <c r="P203" s="52" t="s">
        <v>1197</v>
      </c>
    </row>
    <row r="204" spans="1:16" x14ac:dyDescent="0.2">
      <c r="A204" s="52">
        <v>203</v>
      </c>
      <c r="B204" t="s">
        <v>1198</v>
      </c>
      <c r="C204" t="s">
        <v>986</v>
      </c>
      <c r="D204" t="s">
        <v>422</v>
      </c>
      <c r="E204" t="s">
        <v>761</v>
      </c>
      <c r="G204">
        <v>18</v>
      </c>
      <c r="H204" s="55" t="str">
        <f t="shared" si="12"/>
        <v/>
      </c>
      <c r="I204" s="55">
        <f t="shared" si="13"/>
        <v>1863</v>
      </c>
      <c r="J204" t="s">
        <v>423</v>
      </c>
      <c r="K204" t="s">
        <v>1199</v>
      </c>
      <c r="L204" s="52" t="str">
        <f t="shared" si="15"/>
        <v>Servant</v>
      </c>
      <c r="M204" s="52">
        <f t="shared" si="14"/>
        <v>199</v>
      </c>
      <c r="N204" s="2" t="s">
        <v>245</v>
      </c>
      <c r="O204" s="2">
        <v>114</v>
      </c>
      <c r="P204" s="52" t="s">
        <v>1200</v>
      </c>
    </row>
    <row r="205" spans="1:16" x14ac:dyDescent="0.2">
      <c r="A205" s="52">
        <v>204</v>
      </c>
      <c r="B205" t="s">
        <v>82</v>
      </c>
      <c r="C205" t="s">
        <v>44</v>
      </c>
      <c r="D205" t="s">
        <v>9</v>
      </c>
      <c r="E205" t="s">
        <v>502</v>
      </c>
      <c r="F205">
        <v>74</v>
      </c>
      <c r="H205" s="55">
        <f t="shared" si="12"/>
        <v>1807</v>
      </c>
      <c r="I205" s="55" t="str">
        <f t="shared" si="13"/>
        <v/>
      </c>
      <c r="J205" t="s">
        <v>1898</v>
      </c>
      <c r="K205" t="s">
        <v>833</v>
      </c>
      <c r="L205" s="52" t="str">
        <f t="shared" si="15"/>
        <v>Head</v>
      </c>
      <c r="M205" s="52">
        <f t="shared" si="14"/>
        <v>204</v>
      </c>
      <c r="N205" s="12" t="s">
        <v>1301</v>
      </c>
      <c r="O205" s="2">
        <v>115</v>
      </c>
      <c r="P205" s="52" t="s">
        <v>1651</v>
      </c>
    </row>
    <row r="206" spans="1:16" x14ac:dyDescent="0.2">
      <c r="A206" s="52">
        <v>205</v>
      </c>
      <c r="B206" t="s">
        <v>1201</v>
      </c>
      <c r="C206" t="s">
        <v>585</v>
      </c>
      <c r="D206" t="s">
        <v>422</v>
      </c>
      <c r="E206" t="s">
        <v>761</v>
      </c>
      <c r="G206">
        <v>20</v>
      </c>
      <c r="H206" s="55" t="str">
        <f t="shared" si="12"/>
        <v/>
      </c>
      <c r="I206" s="55">
        <f t="shared" si="13"/>
        <v>1861</v>
      </c>
      <c r="J206" t="s">
        <v>542</v>
      </c>
      <c r="K206" t="s">
        <v>1202</v>
      </c>
      <c r="L206" s="52" t="str">
        <f t="shared" si="15"/>
        <v>Servant</v>
      </c>
      <c r="M206" s="52">
        <f t="shared" si="14"/>
        <v>204</v>
      </c>
      <c r="N206" s="12" t="s">
        <v>1301</v>
      </c>
      <c r="O206" s="2">
        <v>115</v>
      </c>
      <c r="P206" s="52" t="s">
        <v>1651</v>
      </c>
    </row>
    <row r="207" spans="1:16" x14ac:dyDescent="0.2">
      <c r="A207" s="52">
        <v>206</v>
      </c>
      <c r="B207" t="s">
        <v>61</v>
      </c>
      <c r="C207" t="s">
        <v>1203</v>
      </c>
      <c r="D207" t="s">
        <v>9</v>
      </c>
      <c r="E207" t="s">
        <v>5</v>
      </c>
      <c r="F207">
        <v>35</v>
      </c>
      <c r="H207" s="55">
        <f t="shared" si="12"/>
        <v>1846</v>
      </c>
      <c r="I207" s="55" t="str">
        <f t="shared" si="13"/>
        <v/>
      </c>
      <c r="J207" t="s">
        <v>247</v>
      </c>
      <c r="K207" t="s">
        <v>1204</v>
      </c>
      <c r="L207" s="52" t="str">
        <f t="shared" si="15"/>
        <v>Head</v>
      </c>
      <c r="M207" s="52">
        <f t="shared" si="14"/>
        <v>206</v>
      </c>
      <c r="N207" s="12" t="s">
        <v>1301</v>
      </c>
      <c r="O207" s="2">
        <v>116</v>
      </c>
      <c r="P207" s="52" t="s">
        <v>1205</v>
      </c>
    </row>
    <row r="208" spans="1:16" x14ac:dyDescent="0.2">
      <c r="A208" s="52">
        <v>207</v>
      </c>
      <c r="B208" t="s">
        <v>61</v>
      </c>
      <c r="C208" t="s">
        <v>425</v>
      </c>
      <c r="D208" t="s">
        <v>397</v>
      </c>
      <c r="E208" t="s">
        <v>5</v>
      </c>
      <c r="G208">
        <v>38</v>
      </c>
      <c r="H208" s="55" t="str">
        <f t="shared" si="12"/>
        <v/>
      </c>
      <c r="I208" s="55">
        <f t="shared" si="13"/>
        <v>1843</v>
      </c>
      <c r="J208" t="s">
        <v>1301</v>
      </c>
      <c r="K208" t="s">
        <v>1206</v>
      </c>
      <c r="L208" s="52" t="str">
        <f t="shared" si="15"/>
        <v>Wife</v>
      </c>
      <c r="M208" s="52">
        <f t="shared" si="14"/>
        <v>206</v>
      </c>
      <c r="N208" s="12" t="s">
        <v>1301</v>
      </c>
      <c r="O208" s="2">
        <v>116</v>
      </c>
      <c r="P208" s="52" t="s">
        <v>1207</v>
      </c>
    </row>
    <row r="209" spans="1:16" x14ac:dyDescent="0.2">
      <c r="A209" s="52">
        <v>208</v>
      </c>
      <c r="B209" t="s">
        <v>61</v>
      </c>
      <c r="C209" t="s">
        <v>441</v>
      </c>
      <c r="D209" t="s">
        <v>409</v>
      </c>
      <c r="E209" s="9" t="s">
        <v>1309</v>
      </c>
      <c r="F209">
        <v>9</v>
      </c>
      <c r="H209" s="55">
        <f t="shared" si="12"/>
        <v>1872</v>
      </c>
      <c r="I209" s="55" t="str">
        <f t="shared" si="13"/>
        <v/>
      </c>
      <c r="J209" t="s">
        <v>784</v>
      </c>
      <c r="K209" t="s">
        <v>1115</v>
      </c>
      <c r="L209" s="52" t="str">
        <f t="shared" si="15"/>
        <v>Son</v>
      </c>
      <c r="M209" s="52">
        <f t="shared" si="14"/>
        <v>206</v>
      </c>
      <c r="N209" s="12" t="s">
        <v>1301</v>
      </c>
      <c r="O209" s="2">
        <v>116</v>
      </c>
      <c r="P209" s="52" t="s">
        <v>1651</v>
      </c>
    </row>
    <row r="210" spans="1:16" x14ac:dyDescent="0.2">
      <c r="A210" s="52">
        <v>209</v>
      </c>
      <c r="B210" t="s">
        <v>61</v>
      </c>
      <c r="C210" t="s">
        <v>1208</v>
      </c>
      <c r="D210" t="s">
        <v>400</v>
      </c>
      <c r="E210" s="9" t="s">
        <v>1309</v>
      </c>
      <c r="G210">
        <v>7</v>
      </c>
      <c r="H210" s="55" t="str">
        <f t="shared" si="12"/>
        <v/>
      </c>
      <c r="I210" s="55">
        <f t="shared" si="13"/>
        <v>1874</v>
      </c>
      <c r="J210" t="s">
        <v>784</v>
      </c>
      <c r="K210" t="s">
        <v>1115</v>
      </c>
      <c r="L210" s="52" t="str">
        <f t="shared" si="15"/>
        <v>Daughter</v>
      </c>
      <c r="M210" s="52">
        <f t="shared" si="14"/>
        <v>206</v>
      </c>
      <c r="N210" s="12" t="s">
        <v>1301</v>
      </c>
      <c r="O210" s="2">
        <v>116</v>
      </c>
      <c r="P210" s="52" t="s">
        <v>1651</v>
      </c>
    </row>
    <row r="211" spans="1:16" x14ac:dyDescent="0.2">
      <c r="A211" s="52">
        <v>210</v>
      </c>
      <c r="B211" t="s">
        <v>61</v>
      </c>
      <c r="C211" t="s">
        <v>1209</v>
      </c>
      <c r="D211" t="s">
        <v>400</v>
      </c>
      <c r="E211" s="9" t="s">
        <v>1309</v>
      </c>
      <c r="G211">
        <v>5</v>
      </c>
      <c r="H211" s="55" t="str">
        <f t="shared" si="12"/>
        <v/>
      </c>
      <c r="I211" s="55">
        <f t="shared" si="13"/>
        <v>1876</v>
      </c>
      <c r="J211" t="s">
        <v>784</v>
      </c>
      <c r="K211" t="s">
        <v>1115</v>
      </c>
      <c r="L211" s="52" t="str">
        <f t="shared" si="15"/>
        <v>Daughter</v>
      </c>
      <c r="M211" s="52">
        <f t="shared" si="14"/>
        <v>206</v>
      </c>
      <c r="N211" s="12" t="s">
        <v>1301</v>
      </c>
      <c r="O211" s="2">
        <v>116</v>
      </c>
      <c r="P211" s="52" t="s">
        <v>1651</v>
      </c>
    </row>
    <row r="212" spans="1:16" x14ac:dyDescent="0.2">
      <c r="A212" s="52">
        <v>211</v>
      </c>
      <c r="B212" t="s">
        <v>61</v>
      </c>
      <c r="C212" t="s">
        <v>1210</v>
      </c>
      <c r="D212" t="s">
        <v>409</v>
      </c>
      <c r="E212" s="9" t="s">
        <v>1309</v>
      </c>
      <c r="F212">
        <v>3</v>
      </c>
      <c r="H212" s="55">
        <f t="shared" si="12"/>
        <v>1878</v>
      </c>
      <c r="I212" s="55" t="str">
        <f t="shared" si="13"/>
        <v/>
      </c>
      <c r="J212" t="s">
        <v>1301</v>
      </c>
      <c r="K212" t="s">
        <v>1115</v>
      </c>
      <c r="L212" s="52" t="str">
        <f t="shared" si="15"/>
        <v>Son</v>
      </c>
      <c r="M212" s="52">
        <f t="shared" si="14"/>
        <v>206</v>
      </c>
      <c r="N212" s="12" t="s">
        <v>1301</v>
      </c>
      <c r="O212" s="2">
        <v>116</v>
      </c>
      <c r="P212" s="52" t="s">
        <v>1651</v>
      </c>
    </row>
    <row r="213" spans="1:16" x14ac:dyDescent="0.2">
      <c r="A213" s="52">
        <v>212</v>
      </c>
      <c r="B213" t="s">
        <v>61</v>
      </c>
      <c r="C213" t="s">
        <v>192</v>
      </c>
      <c r="D213" t="s">
        <v>409</v>
      </c>
      <c r="E213" s="9" t="s">
        <v>1309</v>
      </c>
      <c r="F213">
        <v>1</v>
      </c>
      <c r="H213" s="55">
        <f t="shared" si="12"/>
        <v>1880</v>
      </c>
      <c r="I213" s="55" t="str">
        <f t="shared" si="13"/>
        <v/>
      </c>
      <c r="J213" t="s">
        <v>1301</v>
      </c>
      <c r="K213" t="s">
        <v>1115</v>
      </c>
      <c r="L213" s="52" t="str">
        <f t="shared" si="15"/>
        <v>Son</v>
      </c>
      <c r="M213" s="52">
        <f t="shared" si="14"/>
        <v>206</v>
      </c>
      <c r="N213" s="12" t="s">
        <v>1301</v>
      </c>
      <c r="O213" s="2">
        <v>116</v>
      </c>
      <c r="P213" s="52" t="s">
        <v>1651</v>
      </c>
    </row>
    <row r="214" spans="1:16" x14ac:dyDescent="0.2">
      <c r="A214" s="52">
        <v>213</v>
      </c>
      <c r="B214" t="s">
        <v>197</v>
      </c>
      <c r="C214" t="s">
        <v>98</v>
      </c>
      <c r="D214" t="s">
        <v>9</v>
      </c>
      <c r="E214" t="s">
        <v>5</v>
      </c>
      <c r="F214">
        <v>40</v>
      </c>
      <c r="H214" s="55">
        <f t="shared" si="12"/>
        <v>1841</v>
      </c>
      <c r="I214" s="55" t="str">
        <f t="shared" si="13"/>
        <v/>
      </c>
      <c r="J214" t="s">
        <v>234</v>
      </c>
      <c r="K214" t="s">
        <v>999</v>
      </c>
      <c r="L214" s="52" t="str">
        <f t="shared" si="15"/>
        <v>Head</v>
      </c>
      <c r="M214" s="52">
        <f t="shared" si="14"/>
        <v>213</v>
      </c>
      <c r="N214" s="12" t="s">
        <v>1301</v>
      </c>
      <c r="O214" s="2">
        <v>117</v>
      </c>
      <c r="P214" s="52" t="s">
        <v>1211</v>
      </c>
    </row>
    <row r="215" spans="1:16" x14ac:dyDescent="0.2">
      <c r="A215" s="52">
        <v>214</v>
      </c>
      <c r="B215" t="s">
        <v>197</v>
      </c>
      <c r="C215" t="s">
        <v>338</v>
      </c>
      <c r="D215" t="s">
        <v>397</v>
      </c>
      <c r="E215" t="s">
        <v>5</v>
      </c>
      <c r="G215">
        <v>34</v>
      </c>
      <c r="H215" s="55" t="str">
        <f t="shared" si="12"/>
        <v/>
      </c>
      <c r="I215" s="55">
        <f t="shared" si="13"/>
        <v>1847</v>
      </c>
      <c r="J215" t="s">
        <v>1301</v>
      </c>
      <c r="K215" t="s">
        <v>569</v>
      </c>
      <c r="L215" s="52" t="str">
        <f t="shared" si="15"/>
        <v>Wife</v>
      </c>
      <c r="M215" s="52">
        <f t="shared" si="14"/>
        <v>213</v>
      </c>
      <c r="N215" s="12" t="s">
        <v>1301</v>
      </c>
      <c r="O215" s="2">
        <v>117</v>
      </c>
      <c r="P215" s="52" t="s">
        <v>1651</v>
      </c>
    </row>
    <row r="216" spans="1:16" x14ac:dyDescent="0.2">
      <c r="A216" s="52">
        <v>215</v>
      </c>
      <c r="B216" t="s">
        <v>197</v>
      </c>
      <c r="C216" t="s">
        <v>439</v>
      </c>
      <c r="D216" t="s">
        <v>400</v>
      </c>
      <c r="E216" t="s">
        <v>761</v>
      </c>
      <c r="G216">
        <v>15</v>
      </c>
      <c r="H216" s="55" t="str">
        <f t="shared" si="12"/>
        <v/>
      </c>
      <c r="I216" s="55">
        <f t="shared" si="13"/>
        <v>1866</v>
      </c>
      <c r="J216" t="s">
        <v>1301</v>
      </c>
      <c r="K216" t="s">
        <v>1115</v>
      </c>
      <c r="L216" s="52" t="str">
        <f t="shared" si="15"/>
        <v>Daughter</v>
      </c>
      <c r="M216" s="52">
        <f t="shared" si="14"/>
        <v>213</v>
      </c>
      <c r="N216" s="12" t="s">
        <v>1301</v>
      </c>
      <c r="O216" s="2">
        <v>117</v>
      </c>
      <c r="P216" s="52" t="s">
        <v>1651</v>
      </c>
    </row>
    <row r="217" spans="1:16" x14ac:dyDescent="0.2">
      <c r="A217" s="52">
        <v>216</v>
      </c>
      <c r="B217" t="s">
        <v>197</v>
      </c>
      <c r="C217" t="s">
        <v>1212</v>
      </c>
      <c r="D217" t="s">
        <v>400</v>
      </c>
      <c r="E217" s="9" t="s">
        <v>1309</v>
      </c>
      <c r="G217">
        <v>2</v>
      </c>
      <c r="H217" s="55" t="str">
        <f t="shared" si="12"/>
        <v/>
      </c>
      <c r="I217" s="55">
        <f t="shared" si="13"/>
        <v>1879</v>
      </c>
      <c r="J217" t="s">
        <v>1301</v>
      </c>
      <c r="K217" t="s">
        <v>1115</v>
      </c>
      <c r="L217" s="52" t="str">
        <f t="shared" si="15"/>
        <v>Daughter</v>
      </c>
      <c r="M217" s="52">
        <f t="shared" si="14"/>
        <v>213</v>
      </c>
      <c r="N217" s="12" t="s">
        <v>1301</v>
      </c>
      <c r="O217" s="2">
        <v>117</v>
      </c>
      <c r="P217" s="52" t="s">
        <v>1651</v>
      </c>
    </row>
    <row r="218" spans="1:16" x14ac:dyDescent="0.2">
      <c r="A218" s="52">
        <v>217</v>
      </c>
      <c r="B218" t="s">
        <v>85</v>
      </c>
      <c r="C218" t="s">
        <v>200</v>
      </c>
      <c r="D218" t="s">
        <v>9</v>
      </c>
      <c r="E218" t="s">
        <v>427</v>
      </c>
      <c r="G218">
        <v>63</v>
      </c>
      <c r="H218" s="55" t="str">
        <f t="shared" si="12"/>
        <v/>
      </c>
      <c r="I218" s="55">
        <f t="shared" si="13"/>
        <v>1818</v>
      </c>
      <c r="J218" t="s">
        <v>15</v>
      </c>
      <c r="K218" t="s">
        <v>1213</v>
      </c>
      <c r="L218" s="52" t="str">
        <f t="shared" si="15"/>
        <v>Head</v>
      </c>
      <c r="M218" s="52">
        <f t="shared" si="14"/>
        <v>217</v>
      </c>
      <c r="N218" s="12" t="s">
        <v>1301</v>
      </c>
      <c r="O218" s="2">
        <v>118</v>
      </c>
      <c r="P218" s="52" t="s">
        <v>1651</v>
      </c>
    </row>
    <row r="219" spans="1:16" x14ac:dyDescent="0.2">
      <c r="A219" s="52">
        <v>218</v>
      </c>
      <c r="B219" t="s">
        <v>85</v>
      </c>
      <c r="C219" t="s">
        <v>336</v>
      </c>
      <c r="D219" t="s">
        <v>409</v>
      </c>
      <c r="E219" t="s">
        <v>761</v>
      </c>
      <c r="F219">
        <v>26</v>
      </c>
      <c r="H219" s="55">
        <f t="shared" si="12"/>
        <v>1855</v>
      </c>
      <c r="I219" s="55" t="str">
        <f t="shared" si="13"/>
        <v/>
      </c>
      <c r="J219" t="s">
        <v>12</v>
      </c>
      <c r="K219" t="s">
        <v>1115</v>
      </c>
      <c r="L219" s="52" t="str">
        <f t="shared" si="15"/>
        <v>Son</v>
      </c>
      <c r="M219" s="52">
        <f t="shared" si="14"/>
        <v>217</v>
      </c>
      <c r="N219" s="12" t="s">
        <v>1301</v>
      </c>
      <c r="O219" s="2">
        <v>118</v>
      </c>
      <c r="P219" s="52" t="s">
        <v>1651</v>
      </c>
    </row>
    <row r="220" spans="1:16" x14ac:dyDescent="0.2">
      <c r="A220" s="52">
        <v>219</v>
      </c>
      <c r="B220" t="s">
        <v>85</v>
      </c>
      <c r="C220" t="s">
        <v>607</v>
      </c>
      <c r="D220" t="s">
        <v>400</v>
      </c>
      <c r="E220" t="s">
        <v>761</v>
      </c>
      <c r="G220">
        <v>22</v>
      </c>
      <c r="H220" s="55" t="str">
        <f t="shared" si="12"/>
        <v/>
      </c>
      <c r="I220" s="55">
        <f t="shared" si="13"/>
        <v>1859</v>
      </c>
      <c r="J220" t="s">
        <v>1301</v>
      </c>
      <c r="K220" t="s">
        <v>1115</v>
      </c>
      <c r="L220" s="52" t="str">
        <f t="shared" si="15"/>
        <v>Daughter</v>
      </c>
      <c r="M220" s="52">
        <f t="shared" si="14"/>
        <v>217</v>
      </c>
      <c r="N220" s="12" t="s">
        <v>1301</v>
      </c>
      <c r="O220" s="2">
        <v>118</v>
      </c>
      <c r="P220" s="52" t="s">
        <v>1651</v>
      </c>
    </row>
    <row r="221" spans="1:16" x14ac:dyDescent="0.2">
      <c r="A221" s="52">
        <v>220</v>
      </c>
      <c r="B221" t="s">
        <v>146</v>
      </c>
      <c r="C221" t="s">
        <v>169</v>
      </c>
      <c r="D221" t="s">
        <v>437</v>
      </c>
      <c r="E221" t="s">
        <v>761</v>
      </c>
      <c r="G221">
        <v>21</v>
      </c>
      <c r="H221" s="55" t="str">
        <f t="shared" si="12"/>
        <v/>
      </c>
      <c r="I221" s="55">
        <f t="shared" si="13"/>
        <v>1860</v>
      </c>
      <c r="J221" t="s">
        <v>313</v>
      </c>
      <c r="K221" t="s">
        <v>1184</v>
      </c>
      <c r="L221" s="52" t="str">
        <f t="shared" si="15"/>
        <v>Niece</v>
      </c>
      <c r="M221" s="52">
        <f t="shared" si="14"/>
        <v>217</v>
      </c>
      <c r="N221" s="12" t="s">
        <v>1301</v>
      </c>
      <c r="O221" s="2">
        <v>118</v>
      </c>
      <c r="P221" s="52" t="s">
        <v>1651</v>
      </c>
    </row>
    <row r="222" spans="1:16" x14ac:dyDescent="0.2">
      <c r="A222" s="52">
        <v>221</v>
      </c>
      <c r="B222" s="9" t="s">
        <v>2862</v>
      </c>
      <c r="C222" t="s">
        <v>326</v>
      </c>
      <c r="D222" t="s">
        <v>464</v>
      </c>
      <c r="E222" t="s">
        <v>761</v>
      </c>
      <c r="F222">
        <v>27</v>
      </c>
      <c r="H222" s="55">
        <f t="shared" si="12"/>
        <v>1854</v>
      </c>
      <c r="I222" s="55" t="str">
        <f t="shared" si="13"/>
        <v/>
      </c>
      <c r="J222" t="s">
        <v>219</v>
      </c>
      <c r="K222" t="s">
        <v>1214</v>
      </c>
      <c r="L222" s="52" t="str">
        <f t="shared" si="15"/>
        <v>Visitor</v>
      </c>
      <c r="M222" s="52">
        <f t="shared" si="14"/>
        <v>217</v>
      </c>
      <c r="N222" s="12" t="s">
        <v>1301</v>
      </c>
      <c r="O222" s="2">
        <v>118</v>
      </c>
      <c r="P222" s="52" t="s">
        <v>1651</v>
      </c>
    </row>
    <row r="223" spans="1:16" x14ac:dyDescent="0.2">
      <c r="A223" s="52">
        <v>222</v>
      </c>
      <c r="B223" t="s">
        <v>156</v>
      </c>
      <c r="C223" t="s">
        <v>922</v>
      </c>
      <c r="D223" t="s">
        <v>9</v>
      </c>
      <c r="E223" t="s">
        <v>5</v>
      </c>
      <c r="F223">
        <v>30</v>
      </c>
      <c r="H223" s="55">
        <f t="shared" si="12"/>
        <v>1851</v>
      </c>
      <c r="I223" s="55" t="str">
        <f t="shared" si="13"/>
        <v/>
      </c>
      <c r="J223" t="s">
        <v>248</v>
      </c>
      <c r="K223" t="s">
        <v>1115</v>
      </c>
      <c r="L223" s="52" t="str">
        <f t="shared" si="15"/>
        <v>Head</v>
      </c>
      <c r="M223" s="52">
        <f t="shared" si="14"/>
        <v>222</v>
      </c>
      <c r="N223" s="12" t="s">
        <v>1301</v>
      </c>
      <c r="O223" s="2">
        <v>119</v>
      </c>
      <c r="P223" s="52" t="s">
        <v>1651</v>
      </c>
    </row>
    <row r="224" spans="1:16" x14ac:dyDescent="0.2">
      <c r="A224" s="52">
        <v>223</v>
      </c>
      <c r="B224" t="s">
        <v>156</v>
      </c>
      <c r="C224" t="s">
        <v>554</v>
      </c>
      <c r="D224" t="s">
        <v>397</v>
      </c>
      <c r="E224" t="s">
        <v>5</v>
      </c>
      <c r="G224">
        <v>24</v>
      </c>
      <c r="H224" s="55" t="str">
        <f t="shared" si="12"/>
        <v/>
      </c>
      <c r="I224" s="55">
        <f t="shared" si="13"/>
        <v>1857</v>
      </c>
      <c r="J224" t="s">
        <v>1301</v>
      </c>
      <c r="K224" t="s">
        <v>555</v>
      </c>
      <c r="L224" s="52" t="str">
        <f t="shared" si="15"/>
        <v>Wife</v>
      </c>
      <c r="M224" s="52">
        <f t="shared" si="14"/>
        <v>222</v>
      </c>
      <c r="N224" s="12" t="s">
        <v>1301</v>
      </c>
      <c r="O224" s="2">
        <v>119</v>
      </c>
      <c r="P224" s="52" t="s">
        <v>1651</v>
      </c>
    </row>
    <row r="225" spans="1:16" x14ac:dyDescent="0.2">
      <c r="A225" s="52">
        <v>224</v>
      </c>
      <c r="B225" t="s">
        <v>156</v>
      </c>
      <c r="C225" t="s">
        <v>167</v>
      </c>
      <c r="D225" t="s">
        <v>409</v>
      </c>
      <c r="E225" s="9" t="s">
        <v>1309</v>
      </c>
      <c r="F225">
        <v>2</v>
      </c>
      <c r="H225" s="55">
        <f t="shared" si="12"/>
        <v>1879</v>
      </c>
      <c r="I225" s="55" t="str">
        <f t="shared" si="13"/>
        <v/>
      </c>
      <c r="J225" t="s">
        <v>1301</v>
      </c>
      <c r="K225" t="s">
        <v>1115</v>
      </c>
      <c r="L225" s="52" t="str">
        <f t="shared" si="15"/>
        <v>Son</v>
      </c>
      <c r="M225" s="52">
        <f t="shared" si="14"/>
        <v>222</v>
      </c>
      <c r="N225" s="12" t="s">
        <v>1301</v>
      </c>
      <c r="O225" s="2">
        <v>119</v>
      </c>
      <c r="P225" s="52" t="s">
        <v>1651</v>
      </c>
    </row>
    <row r="226" spans="1:16" x14ac:dyDescent="0.2">
      <c r="A226" s="52">
        <v>225</v>
      </c>
      <c r="B226" s="9" t="s">
        <v>2861</v>
      </c>
      <c r="C226" t="s">
        <v>101</v>
      </c>
      <c r="D226" t="s">
        <v>464</v>
      </c>
      <c r="E226" t="s">
        <v>5</v>
      </c>
      <c r="F226">
        <v>50</v>
      </c>
      <c r="H226" s="55">
        <f t="shared" si="12"/>
        <v>1831</v>
      </c>
      <c r="I226" s="55" t="str">
        <f t="shared" si="13"/>
        <v/>
      </c>
      <c r="J226" t="s">
        <v>1215</v>
      </c>
      <c r="K226" t="s">
        <v>1216</v>
      </c>
      <c r="L226" s="52" t="str">
        <f t="shared" si="15"/>
        <v>Visitor</v>
      </c>
      <c r="M226" s="52">
        <f t="shared" si="14"/>
        <v>222</v>
      </c>
      <c r="N226" s="12" t="s">
        <v>1301</v>
      </c>
      <c r="O226" s="2">
        <v>119</v>
      </c>
      <c r="P226" s="52" t="s">
        <v>1651</v>
      </c>
    </row>
    <row r="227" spans="1:16" x14ac:dyDescent="0.2">
      <c r="A227" s="52">
        <v>226</v>
      </c>
      <c r="B227" s="9" t="s">
        <v>2861</v>
      </c>
      <c r="C227" t="s">
        <v>447</v>
      </c>
      <c r="D227" t="s">
        <v>464</v>
      </c>
      <c r="E227" t="s">
        <v>761</v>
      </c>
      <c r="G227">
        <v>21</v>
      </c>
      <c r="H227" s="55" t="str">
        <f t="shared" si="12"/>
        <v/>
      </c>
      <c r="I227" s="55">
        <f t="shared" si="13"/>
        <v>1860</v>
      </c>
      <c r="J227" t="s">
        <v>313</v>
      </c>
      <c r="K227" t="s">
        <v>555</v>
      </c>
      <c r="L227" s="52" t="str">
        <f t="shared" si="15"/>
        <v>Visitor</v>
      </c>
      <c r="M227" s="52">
        <f t="shared" si="14"/>
        <v>222</v>
      </c>
      <c r="N227" s="12" t="s">
        <v>1301</v>
      </c>
      <c r="O227" s="2">
        <v>119</v>
      </c>
      <c r="P227" s="52" t="s">
        <v>1651</v>
      </c>
    </row>
    <row r="228" spans="1:16" x14ac:dyDescent="0.2">
      <c r="A228" s="52">
        <v>227</v>
      </c>
      <c r="B228" t="s">
        <v>195</v>
      </c>
      <c r="C228" t="s">
        <v>98</v>
      </c>
      <c r="D228" t="s">
        <v>9</v>
      </c>
      <c r="E228" t="s">
        <v>5</v>
      </c>
      <c r="F228">
        <v>40</v>
      </c>
      <c r="H228" s="55">
        <f t="shared" si="12"/>
        <v>1841</v>
      </c>
      <c r="I228" s="55" t="str">
        <f t="shared" si="13"/>
        <v/>
      </c>
      <c r="J228" t="s">
        <v>12</v>
      </c>
      <c r="K228" t="s">
        <v>551</v>
      </c>
      <c r="L228" s="52" t="str">
        <f t="shared" si="15"/>
        <v>Head</v>
      </c>
      <c r="M228" s="52">
        <f t="shared" si="14"/>
        <v>227</v>
      </c>
      <c r="N228" s="12" t="s">
        <v>1301</v>
      </c>
      <c r="O228" s="2">
        <v>120</v>
      </c>
      <c r="P228" s="52" t="s">
        <v>1651</v>
      </c>
    </row>
    <row r="229" spans="1:16" x14ac:dyDescent="0.2">
      <c r="A229" s="52">
        <v>228</v>
      </c>
      <c r="B229" t="s">
        <v>195</v>
      </c>
      <c r="C229" t="s">
        <v>123</v>
      </c>
      <c r="D229" t="s">
        <v>397</v>
      </c>
      <c r="E229" t="s">
        <v>5</v>
      </c>
      <c r="G229">
        <v>41</v>
      </c>
      <c r="H229" s="55" t="str">
        <f t="shared" si="12"/>
        <v/>
      </c>
      <c r="I229" s="55">
        <f t="shared" si="13"/>
        <v>1840</v>
      </c>
      <c r="J229" t="s">
        <v>1301</v>
      </c>
      <c r="K229" t="s">
        <v>1217</v>
      </c>
      <c r="L229" s="52" t="str">
        <f t="shared" si="15"/>
        <v>Wife</v>
      </c>
      <c r="M229" s="52">
        <f t="shared" si="14"/>
        <v>227</v>
      </c>
      <c r="N229" s="12" t="s">
        <v>1301</v>
      </c>
      <c r="O229" s="2">
        <v>120</v>
      </c>
      <c r="P229" s="52" t="s">
        <v>1651</v>
      </c>
    </row>
    <row r="230" spans="1:16" x14ac:dyDescent="0.2">
      <c r="A230" s="52">
        <v>229</v>
      </c>
      <c r="B230" t="s">
        <v>506</v>
      </c>
      <c r="C230" t="s">
        <v>439</v>
      </c>
      <c r="D230" t="s">
        <v>437</v>
      </c>
      <c r="E230" t="s">
        <v>1309</v>
      </c>
      <c r="G230">
        <v>11</v>
      </c>
      <c r="H230" s="55" t="str">
        <f t="shared" si="12"/>
        <v/>
      </c>
      <c r="I230" s="55">
        <f t="shared" si="13"/>
        <v>1870</v>
      </c>
      <c r="J230" t="s">
        <v>1301</v>
      </c>
      <c r="K230" t="s">
        <v>1159</v>
      </c>
      <c r="L230" s="52" t="str">
        <f t="shared" si="15"/>
        <v>Niece</v>
      </c>
      <c r="M230" s="52">
        <f t="shared" si="14"/>
        <v>227</v>
      </c>
      <c r="N230" s="12" t="s">
        <v>1301</v>
      </c>
      <c r="O230" s="2">
        <v>120</v>
      </c>
      <c r="P230" s="52" t="s">
        <v>1651</v>
      </c>
    </row>
    <row r="231" spans="1:16" x14ac:dyDescent="0.2">
      <c r="A231" s="52">
        <v>230</v>
      </c>
      <c r="B231" t="s">
        <v>280</v>
      </c>
      <c r="C231" t="s">
        <v>192</v>
      </c>
      <c r="D231" t="s">
        <v>705</v>
      </c>
      <c r="E231" t="s">
        <v>761</v>
      </c>
      <c r="F231">
        <v>18</v>
      </c>
      <c r="H231" s="55">
        <f t="shared" si="12"/>
        <v>1863</v>
      </c>
      <c r="I231" s="55" t="str">
        <f t="shared" si="13"/>
        <v/>
      </c>
      <c r="J231" t="s">
        <v>186</v>
      </c>
      <c r="K231" t="s">
        <v>1285</v>
      </c>
      <c r="L231" s="52" t="str">
        <f t="shared" si="15"/>
        <v>Lodger</v>
      </c>
      <c r="M231" s="52">
        <f t="shared" si="14"/>
        <v>227</v>
      </c>
      <c r="N231" s="12" t="s">
        <v>1301</v>
      </c>
      <c r="O231" s="2">
        <v>120</v>
      </c>
      <c r="P231" s="52" t="s">
        <v>1218</v>
      </c>
    </row>
    <row r="232" spans="1:16" x14ac:dyDescent="0.2">
      <c r="A232" s="52">
        <v>231</v>
      </c>
      <c r="B232" t="s">
        <v>1219</v>
      </c>
      <c r="C232" t="s">
        <v>167</v>
      </c>
      <c r="D232" t="s">
        <v>705</v>
      </c>
      <c r="E232" t="s">
        <v>761</v>
      </c>
      <c r="F232">
        <v>16</v>
      </c>
      <c r="H232" s="55">
        <f t="shared" si="12"/>
        <v>1865</v>
      </c>
      <c r="I232" s="55" t="str">
        <f t="shared" si="13"/>
        <v/>
      </c>
      <c r="J232" t="s">
        <v>186</v>
      </c>
      <c r="K232" t="s">
        <v>1193</v>
      </c>
      <c r="L232" s="52" t="str">
        <f t="shared" si="15"/>
        <v>Lodger</v>
      </c>
      <c r="M232" s="52">
        <f t="shared" si="14"/>
        <v>227</v>
      </c>
      <c r="N232" s="12" t="s">
        <v>1301</v>
      </c>
      <c r="O232" s="2">
        <v>120</v>
      </c>
      <c r="P232" s="52" t="s">
        <v>1651</v>
      </c>
    </row>
    <row r="233" spans="1:16" x14ac:dyDescent="0.2">
      <c r="A233" s="52">
        <v>232</v>
      </c>
      <c r="B233" t="s">
        <v>965</v>
      </c>
      <c r="C233" t="s">
        <v>1220</v>
      </c>
      <c r="D233" t="s">
        <v>9</v>
      </c>
      <c r="E233" t="s">
        <v>761</v>
      </c>
      <c r="F233">
        <v>23</v>
      </c>
      <c r="H233" s="55">
        <f t="shared" si="12"/>
        <v>1858</v>
      </c>
      <c r="I233" s="55" t="str">
        <f t="shared" si="13"/>
        <v/>
      </c>
      <c r="J233" t="s">
        <v>18</v>
      </c>
      <c r="K233" t="s">
        <v>1115</v>
      </c>
      <c r="L233" s="52" t="str">
        <f t="shared" si="15"/>
        <v>Head</v>
      </c>
      <c r="M233" s="52">
        <f t="shared" si="14"/>
        <v>232</v>
      </c>
      <c r="N233" s="12" t="s">
        <v>1301</v>
      </c>
      <c r="O233" s="2">
        <v>122</v>
      </c>
      <c r="P233" s="52" t="s">
        <v>1897</v>
      </c>
    </row>
    <row r="234" spans="1:16" x14ac:dyDescent="0.2">
      <c r="A234" s="52">
        <v>233</v>
      </c>
      <c r="B234" t="s">
        <v>965</v>
      </c>
      <c r="C234" t="s">
        <v>425</v>
      </c>
      <c r="D234" t="s">
        <v>426</v>
      </c>
      <c r="E234" t="s">
        <v>761</v>
      </c>
      <c r="G234">
        <v>22</v>
      </c>
      <c r="H234" s="55" t="str">
        <f t="shared" si="12"/>
        <v/>
      </c>
      <c r="I234" s="55">
        <f t="shared" si="13"/>
        <v>1859</v>
      </c>
      <c r="J234" t="s">
        <v>400</v>
      </c>
      <c r="K234" t="s">
        <v>1115</v>
      </c>
      <c r="L234" s="52" t="str">
        <f t="shared" si="15"/>
        <v>Sister</v>
      </c>
      <c r="M234" s="52">
        <f t="shared" si="14"/>
        <v>232</v>
      </c>
      <c r="N234" s="12" t="s">
        <v>1301</v>
      </c>
      <c r="O234" s="2">
        <v>122</v>
      </c>
      <c r="P234" s="52" t="s">
        <v>1651</v>
      </c>
    </row>
    <row r="235" spans="1:16" x14ac:dyDescent="0.2">
      <c r="A235" s="52">
        <v>234</v>
      </c>
      <c r="B235" t="s">
        <v>1221</v>
      </c>
      <c r="C235" t="s">
        <v>1222</v>
      </c>
      <c r="D235" t="s">
        <v>422</v>
      </c>
      <c r="E235" t="s">
        <v>761</v>
      </c>
      <c r="G235">
        <v>28</v>
      </c>
      <c r="H235" s="55" t="str">
        <f t="shared" si="12"/>
        <v/>
      </c>
      <c r="I235" s="55">
        <f t="shared" si="13"/>
        <v>1853</v>
      </c>
      <c r="J235" t="s">
        <v>542</v>
      </c>
      <c r="K235" t="s">
        <v>1223</v>
      </c>
      <c r="L235" s="52" t="str">
        <f t="shared" si="15"/>
        <v>Servant</v>
      </c>
      <c r="M235" s="52">
        <f t="shared" si="14"/>
        <v>232</v>
      </c>
      <c r="N235" s="12" t="s">
        <v>1301</v>
      </c>
      <c r="O235" s="2">
        <v>122</v>
      </c>
      <c r="P235" s="52" t="s">
        <v>1651</v>
      </c>
    </row>
    <row r="236" spans="1:16" x14ac:dyDescent="0.2">
      <c r="A236" s="52">
        <v>235</v>
      </c>
      <c r="B236" t="s">
        <v>1224</v>
      </c>
      <c r="C236" t="s">
        <v>55</v>
      </c>
      <c r="D236" t="s">
        <v>422</v>
      </c>
      <c r="E236" t="s">
        <v>761</v>
      </c>
      <c r="F236">
        <v>24</v>
      </c>
      <c r="H236" s="55">
        <f t="shared" si="12"/>
        <v>1857</v>
      </c>
      <c r="I236" s="55" t="str">
        <f t="shared" si="13"/>
        <v/>
      </c>
      <c r="J236" t="s">
        <v>184</v>
      </c>
      <c r="K236" t="s">
        <v>536</v>
      </c>
      <c r="L236" s="52" t="str">
        <f t="shared" si="15"/>
        <v>Servant</v>
      </c>
      <c r="M236" s="52">
        <f t="shared" si="14"/>
        <v>232</v>
      </c>
      <c r="N236" s="12" t="s">
        <v>1301</v>
      </c>
      <c r="O236" s="2">
        <v>122</v>
      </c>
      <c r="P236" s="52" t="s">
        <v>1651</v>
      </c>
    </row>
    <row r="237" spans="1:16" x14ac:dyDescent="0.2">
      <c r="A237" s="52">
        <v>236</v>
      </c>
      <c r="B237" t="s">
        <v>156</v>
      </c>
      <c r="C237" t="s">
        <v>192</v>
      </c>
      <c r="D237" t="s">
        <v>9</v>
      </c>
      <c r="E237" t="s">
        <v>5</v>
      </c>
      <c r="F237">
        <v>49</v>
      </c>
      <c r="H237" s="55">
        <f t="shared" si="12"/>
        <v>1832</v>
      </c>
      <c r="I237" s="55" t="str">
        <f t="shared" si="13"/>
        <v/>
      </c>
      <c r="J237" t="s">
        <v>249</v>
      </c>
      <c r="K237" t="s">
        <v>1193</v>
      </c>
      <c r="L237" s="52" t="str">
        <f t="shared" si="15"/>
        <v>Head</v>
      </c>
      <c r="M237" s="52">
        <f t="shared" si="14"/>
        <v>236</v>
      </c>
      <c r="N237" s="12" t="s">
        <v>1301</v>
      </c>
      <c r="O237" s="2">
        <v>123</v>
      </c>
      <c r="P237" s="52" t="s">
        <v>1651</v>
      </c>
    </row>
    <row r="238" spans="1:16" x14ac:dyDescent="0.2">
      <c r="A238" s="52">
        <v>237</v>
      </c>
      <c r="B238" t="s">
        <v>156</v>
      </c>
      <c r="C238" t="s">
        <v>425</v>
      </c>
      <c r="D238" t="s">
        <v>397</v>
      </c>
      <c r="E238" t="s">
        <v>5</v>
      </c>
      <c r="G238">
        <v>49</v>
      </c>
      <c r="H238" s="55" t="str">
        <f t="shared" si="12"/>
        <v/>
      </c>
      <c r="I238" s="55">
        <f t="shared" si="13"/>
        <v>1832</v>
      </c>
      <c r="J238" t="s">
        <v>1301</v>
      </c>
      <c r="K238" t="s">
        <v>551</v>
      </c>
      <c r="L238" s="52" t="str">
        <f t="shared" si="15"/>
        <v>Wife</v>
      </c>
      <c r="M238" s="52">
        <f t="shared" si="14"/>
        <v>236</v>
      </c>
      <c r="N238" s="12" t="s">
        <v>1301</v>
      </c>
      <c r="O238" s="2">
        <v>123</v>
      </c>
      <c r="P238" s="52" t="s">
        <v>1651</v>
      </c>
    </row>
    <row r="239" spans="1:16" x14ac:dyDescent="0.2">
      <c r="A239" s="52">
        <v>238</v>
      </c>
      <c r="B239" t="s">
        <v>156</v>
      </c>
      <c r="C239" t="s">
        <v>477</v>
      </c>
      <c r="D239" t="s">
        <v>409</v>
      </c>
      <c r="E239" t="s">
        <v>1309</v>
      </c>
      <c r="F239">
        <v>9</v>
      </c>
      <c r="H239" s="55">
        <f t="shared" si="12"/>
        <v>1872</v>
      </c>
      <c r="I239" s="55" t="str">
        <f t="shared" si="13"/>
        <v/>
      </c>
      <c r="J239" t="s">
        <v>784</v>
      </c>
      <c r="K239" t="s">
        <v>1115</v>
      </c>
      <c r="L239" s="52" t="str">
        <f t="shared" si="15"/>
        <v>Son</v>
      </c>
      <c r="M239" s="52">
        <f t="shared" si="14"/>
        <v>236</v>
      </c>
      <c r="N239" s="12" t="s">
        <v>1301</v>
      </c>
      <c r="O239" s="2">
        <v>123</v>
      </c>
      <c r="P239" s="52" t="s">
        <v>1651</v>
      </c>
    </row>
    <row r="240" spans="1:16" x14ac:dyDescent="0.2">
      <c r="A240" s="52">
        <v>239</v>
      </c>
      <c r="B240" t="s">
        <v>156</v>
      </c>
      <c r="C240" t="s">
        <v>552</v>
      </c>
      <c r="D240" t="s">
        <v>400</v>
      </c>
      <c r="E240" t="s">
        <v>1309</v>
      </c>
      <c r="G240">
        <v>8</v>
      </c>
      <c r="H240" s="55" t="str">
        <f t="shared" si="12"/>
        <v/>
      </c>
      <c r="I240" s="55">
        <f t="shared" si="13"/>
        <v>1873</v>
      </c>
      <c r="J240" t="s">
        <v>784</v>
      </c>
      <c r="K240" t="s">
        <v>1115</v>
      </c>
      <c r="L240" s="52" t="str">
        <f t="shared" si="15"/>
        <v>Daughter</v>
      </c>
      <c r="M240" s="52">
        <f t="shared" si="14"/>
        <v>236</v>
      </c>
      <c r="N240" s="12" t="s">
        <v>1301</v>
      </c>
      <c r="O240" s="2">
        <v>123</v>
      </c>
      <c r="P240" s="52" t="s">
        <v>1651</v>
      </c>
    </row>
    <row r="241" spans="1:16" x14ac:dyDescent="0.2">
      <c r="A241" s="52">
        <v>240</v>
      </c>
      <c r="B241" t="s">
        <v>156</v>
      </c>
      <c r="C241" t="s">
        <v>1225</v>
      </c>
      <c r="D241" t="s">
        <v>400</v>
      </c>
      <c r="E241" t="s">
        <v>1309</v>
      </c>
      <c r="G241">
        <v>4</v>
      </c>
      <c r="H241" s="55" t="str">
        <f t="shared" si="12"/>
        <v/>
      </c>
      <c r="I241" s="55">
        <f t="shared" si="13"/>
        <v>1877</v>
      </c>
      <c r="J241" t="s">
        <v>784</v>
      </c>
      <c r="K241" t="s">
        <v>1115</v>
      </c>
      <c r="L241" s="52" t="str">
        <f t="shared" si="15"/>
        <v>Daughter</v>
      </c>
      <c r="M241" s="52">
        <f t="shared" si="14"/>
        <v>236</v>
      </c>
      <c r="N241" s="12" t="s">
        <v>1301</v>
      </c>
      <c r="O241" s="2">
        <v>123</v>
      </c>
      <c r="P241" s="52" t="s">
        <v>1651</v>
      </c>
    </row>
    <row r="242" spans="1:16" x14ac:dyDescent="0.2">
      <c r="A242" s="52">
        <v>241</v>
      </c>
      <c r="B242" t="s">
        <v>1000</v>
      </c>
      <c r="C242" t="s">
        <v>434</v>
      </c>
      <c r="D242" t="s">
        <v>464</v>
      </c>
      <c r="E242" t="s">
        <v>761</v>
      </c>
      <c r="G242">
        <v>18</v>
      </c>
      <c r="H242" s="55" t="str">
        <f t="shared" si="12"/>
        <v/>
      </c>
      <c r="I242" s="55">
        <f t="shared" si="13"/>
        <v>1863</v>
      </c>
      <c r="J242" t="s">
        <v>1226</v>
      </c>
      <c r="K242" t="s">
        <v>458</v>
      </c>
      <c r="L242" s="52" t="str">
        <f t="shared" si="15"/>
        <v>Visitor</v>
      </c>
      <c r="M242" s="52">
        <f t="shared" si="14"/>
        <v>236</v>
      </c>
      <c r="N242" s="12" t="s">
        <v>1301</v>
      </c>
      <c r="O242" s="2">
        <v>123</v>
      </c>
      <c r="P242" s="52" t="s">
        <v>1651</v>
      </c>
    </row>
    <row r="243" spans="1:16" x14ac:dyDescent="0.2">
      <c r="A243" s="52">
        <v>242</v>
      </c>
      <c r="B243" t="s">
        <v>196</v>
      </c>
      <c r="C243" t="s">
        <v>65</v>
      </c>
      <c r="D243" t="s">
        <v>9</v>
      </c>
      <c r="E243" t="s">
        <v>5</v>
      </c>
      <c r="F243">
        <v>55</v>
      </c>
      <c r="H243" s="55">
        <f t="shared" si="12"/>
        <v>1826</v>
      </c>
      <c r="I243" s="55" t="str">
        <f t="shared" si="13"/>
        <v/>
      </c>
      <c r="J243" t="s">
        <v>251</v>
      </c>
      <c r="K243" t="s">
        <v>939</v>
      </c>
      <c r="L243" s="52" t="str">
        <f t="shared" si="15"/>
        <v>Head</v>
      </c>
      <c r="M243" s="52">
        <f t="shared" si="14"/>
        <v>242</v>
      </c>
      <c r="N243" s="2" t="s">
        <v>250</v>
      </c>
      <c r="O243" s="2">
        <v>124</v>
      </c>
      <c r="P243" s="52" t="s">
        <v>1651</v>
      </c>
    </row>
    <row r="244" spans="1:16" x14ac:dyDescent="0.2">
      <c r="A244" s="52">
        <v>243</v>
      </c>
      <c r="B244" t="s">
        <v>196</v>
      </c>
      <c r="C244" t="s">
        <v>57</v>
      </c>
      <c r="D244" t="s">
        <v>397</v>
      </c>
      <c r="E244" t="s">
        <v>5</v>
      </c>
      <c r="G244">
        <v>49</v>
      </c>
      <c r="H244" s="55" t="str">
        <f t="shared" si="12"/>
        <v/>
      </c>
      <c r="I244" s="55">
        <f t="shared" si="13"/>
        <v>1832</v>
      </c>
      <c r="J244" t="s">
        <v>1301</v>
      </c>
      <c r="K244" t="s">
        <v>861</v>
      </c>
      <c r="L244" s="52" t="str">
        <f t="shared" si="15"/>
        <v>Wife</v>
      </c>
      <c r="M244" s="52">
        <f t="shared" si="14"/>
        <v>242</v>
      </c>
      <c r="N244" s="2" t="s">
        <v>250</v>
      </c>
      <c r="O244" s="2">
        <v>124</v>
      </c>
      <c r="P244" s="52" t="s">
        <v>1651</v>
      </c>
    </row>
    <row r="245" spans="1:16" x14ac:dyDescent="0.2">
      <c r="A245" s="52">
        <v>244</v>
      </c>
      <c r="B245" t="s">
        <v>196</v>
      </c>
      <c r="C245" t="s">
        <v>391</v>
      </c>
      <c r="D245" t="s">
        <v>400</v>
      </c>
      <c r="E245" t="s">
        <v>761</v>
      </c>
      <c r="G245">
        <v>17</v>
      </c>
      <c r="H245" s="55" t="str">
        <f t="shared" si="12"/>
        <v/>
      </c>
      <c r="I245" s="55">
        <f t="shared" si="13"/>
        <v>1864</v>
      </c>
      <c r="J245" t="s">
        <v>1301</v>
      </c>
      <c r="K245" t="s">
        <v>861</v>
      </c>
      <c r="L245" s="52" t="str">
        <f t="shared" si="15"/>
        <v>Daughter</v>
      </c>
      <c r="M245" s="52">
        <f t="shared" si="14"/>
        <v>242</v>
      </c>
      <c r="N245" s="2" t="s">
        <v>250</v>
      </c>
      <c r="O245" s="2">
        <v>124</v>
      </c>
      <c r="P245" s="52" t="s">
        <v>1651</v>
      </c>
    </row>
    <row r="246" spans="1:16" x14ac:dyDescent="0.2">
      <c r="A246" s="52">
        <v>245</v>
      </c>
      <c r="B246" t="s">
        <v>196</v>
      </c>
      <c r="C246" t="s">
        <v>192</v>
      </c>
      <c r="D246" t="s">
        <v>409</v>
      </c>
      <c r="E246" t="s">
        <v>1309</v>
      </c>
      <c r="F246">
        <v>12</v>
      </c>
      <c r="H246" s="55">
        <f t="shared" si="12"/>
        <v>1869</v>
      </c>
      <c r="I246" s="55" t="str">
        <f t="shared" si="13"/>
        <v/>
      </c>
      <c r="J246" t="s">
        <v>784</v>
      </c>
      <c r="K246" t="s">
        <v>1115</v>
      </c>
      <c r="L246" s="52" t="str">
        <f t="shared" si="15"/>
        <v>Son</v>
      </c>
      <c r="M246" s="52">
        <f t="shared" si="14"/>
        <v>242</v>
      </c>
      <c r="N246" s="2" t="s">
        <v>250</v>
      </c>
      <c r="O246" s="2">
        <v>124</v>
      </c>
      <c r="P246" s="52" t="s">
        <v>1651</v>
      </c>
    </row>
    <row r="247" spans="1:16" x14ac:dyDescent="0.2">
      <c r="A247" s="52">
        <v>246</v>
      </c>
      <c r="B247" t="s">
        <v>196</v>
      </c>
      <c r="C247" t="s">
        <v>57</v>
      </c>
      <c r="D247" t="s">
        <v>400</v>
      </c>
      <c r="E247" t="s">
        <v>1309</v>
      </c>
      <c r="G247">
        <v>11</v>
      </c>
      <c r="H247" s="55" t="str">
        <f t="shared" si="12"/>
        <v/>
      </c>
      <c r="I247" s="55">
        <f t="shared" si="13"/>
        <v>1870</v>
      </c>
      <c r="J247" t="s">
        <v>784</v>
      </c>
      <c r="K247" t="s">
        <v>1115</v>
      </c>
      <c r="L247" s="52" t="str">
        <f t="shared" si="15"/>
        <v>Daughter</v>
      </c>
      <c r="M247" s="52">
        <f t="shared" si="14"/>
        <v>242</v>
      </c>
      <c r="N247" s="2" t="s">
        <v>250</v>
      </c>
      <c r="O247" s="2">
        <v>124</v>
      </c>
      <c r="P247" s="52" t="s">
        <v>1651</v>
      </c>
    </row>
    <row r="248" spans="1:16" x14ac:dyDescent="0.2">
      <c r="A248" s="52">
        <v>247</v>
      </c>
      <c r="B248" t="s">
        <v>196</v>
      </c>
      <c r="C248" t="s">
        <v>46</v>
      </c>
      <c r="D248" t="s">
        <v>400</v>
      </c>
      <c r="E248" t="s">
        <v>1309</v>
      </c>
      <c r="G248">
        <v>9</v>
      </c>
      <c r="H248" s="55" t="str">
        <f t="shared" si="12"/>
        <v/>
      </c>
      <c r="I248" s="55">
        <f t="shared" si="13"/>
        <v>1872</v>
      </c>
      <c r="J248" t="s">
        <v>784</v>
      </c>
      <c r="K248" t="s">
        <v>1115</v>
      </c>
      <c r="L248" s="52" t="str">
        <f t="shared" si="15"/>
        <v>Daughter</v>
      </c>
      <c r="M248" s="52">
        <f t="shared" si="14"/>
        <v>242</v>
      </c>
      <c r="N248" s="2" t="s">
        <v>250</v>
      </c>
      <c r="O248" s="2">
        <v>124</v>
      </c>
      <c r="P248" s="52" t="s">
        <v>1651</v>
      </c>
    </row>
    <row r="249" spans="1:16" x14ac:dyDescent="0.2">
      <c r="A249" s="52">
        <v>248</v>
      </c>
      <c r="B249" t="s">
        <v>196</v>
      </c>
      <c r="C249" t="s">
        <v>1227</v>
      </c>
      <c r="D249" t="s">
        <v>400</v>
      </c>
      <c r="E249" t="s">
        <v>1309</v>
      </c>
      <c r="G249">
        <v>6</v>
      </c>
      <c r="H249" s="55" t="str">
        <f t="shared" si="12"/>
        <v/>
      </c>
      <c r="I249" s="55">
        <f t="shared" si="13"/>
        <v>1875</v>
      </c>
      <c r="J249" t="s">
        <v>784</v>
      </c>
      <c r="K249" t="s">
        <v>1115</v>
      </c>
      <c r="L249" s="52" t="str">
        <f t="shared" si="15"/>
        <v>Daughter</v>
      </c>
      <c r="M249" s="52">
        <f t="shared" si="14"/>
        <v>242</v>
      </c>
      <c r="N249" s="2" t="s">
        <v>250</v>
      </c>
      <c r="O249" s="2">
        <v>124</v>
      </c>
      <c r="P249" s="52" t="s">
        <v>1651</v>
      </c>
    </row>
    <row r="250" spans="1:16" x14ac:dyDescent="0.2">
      <c r="A250" s="52">
        <v>249</v>
      </c>
      <c r="B250" t="s">
        <v>56</v>
      </c>
      <c r="C250" t="s">
        <v>169</v>
      </c>
      <c r="D250" t="s">
        <v>9</v>
      </c>
      <c r="E250" t="s">
        <v>427</v>
      </c>
      <c r="G250">
        <v>73</v>
      </c>
      <c r="H250" s="55" t="str">
        <f t="shared" si="12"/>
        <v/>
      </c>
      <c r="I250" s="55">
        <f t="shared" si="13"/>
        <v>1808</v>
      </c>
      <c r="J250" t="s">
        <v>227</v>
      </c>
      <c r="K250" t="s">
        <v>999</v>
      </c>
      <c r="L250" s="52" t="str">
        <f t="shared" si="15"/>
        <v>Head</v>
      </c>
      <c r="M250" s="52">
        <f t="shared" si="14"/>
        <v>249</v>
      </c>
      <c r="N250" s="12" t="s">
        <v>1301</v>
      </c>
      <c r="O250" s="2">
        <v>125</v>
      </c>
      <c r="P250" s="52" t="s">
        <v>1651</v>
      </c>
    </row>
    <row r="251" spans="1:16" x14ac:dyDescent="0.2">
      <c r="A251" s="52">
        <v>250</v>
      </c>
      <c r="B251" t="s">
        <v>156</v>
      </c>
      <c r="C251" t="s">
        <v>385</v>
      </c>
      <c r="D251" t="s">
        <v>516</v>
      </c>
      <c r="E251" t="s">
        <v>1309</v>
      </c>
      <c r="F251">
        <v>11</v>
      </c>
      <c r="H251" s="55">
        <f t="shared" si="12"/>
        <v>1870</v>
      </c>
      <c r="I251" s="55" t="str">
        <f t="shared" si="13"/>
        <v/>
      </c>
      <c r="J251" t="s">
        <v>784</v>
      </c>
      <c r="K251" t="s">
        <v>1115</v>
      </c>
      <c r="L251" s="52" t="str">
        <f t="shared" si="15"/>
        <v>Grandson</v>
      </c>
      <c r="M251" s="52">
        <f t="shared" si="14"/>
        <v>249</v>
      </c>
      <c r="N251" s="12" t="s">
        <v>1301</v>
      </c>
      <c r="O251" s="2">
        <v>125</v>
      </c>
      <c r="P251" s="52" t="s">
        <v>1228</v>
      </c>
    </row>
    <row r="252" spans="1:16" x14ac:dyDescent="0.2">
      <c r="A252" s="52">
        <v>251</v>
      </c>
      <c r="B252" t="s">
        <v>81</v>
      </c>
      <c r="C252" t="s">
        <v>44</v>
      </c>
      <c r="D252" t="s">
        <v>9</v>
      </c>
      <c r="E252" t="s">
        <v>5</v>
      </c>
      <c r="F252">
        <v>45</v>
      </c>
      <c r="H252" s="55">
        <f t="shared" si="12"/>
        <v>1836</v>
      </c>
      <c r="I252" s="55" t="str">
        <f t="shared" si="13"/>
        <v/>
      </c>
      <c r="J252" t="s">
        <v>12</v>
      </c>
      <c r="K252" t="s">
        <v>1115</v>
      </c>
      <c r="L252" s="52" t="str">
        <f t="shared" si="15"/>
        <v>Head</v>
      </c>
      <c r="M252" s="52">
        <f t="shared" si="14"/>
        <v>251</v>
      </c>
      <c r="N252" s="12" t="s">
        <v>1301</v>
      </c>
      <c r="O252" s="2">
        <v>126</v>
      </c>
      <c r="P252" s="52" t="s">
        <v>1651</v>
      </c>
    </row>
    <row r="253" spans="1:16" x14ac:dyDescent="0.2">
      <c r="A253" s="52">
        <v>252</v>
      </c>
      <c r="B253" t="s">
        <v>81</v>
      </c>
      <c r="C253" t="s">
        <v>425</v>
      </c>
      <c r="D253" t="s">
        <v>397</v>
      </c>
      <c r="E253" t="s">
        <v>5</v>
      </c>
      <c r="G253">
        <v>37</v>
      </c>
      <c r="H253" s="55" t="str">
        <f t="shared" si="12"/>
        <v/>
      </c>
      <c r="I253" s="55">
        <f t="shared" si="13"/>
        <v>1844</v>
      </c>
      <c r="J253" t="s">
        <v>1301</v>
      </c>
      <c r="K253" t="s">
        <v>480</v>
      </c>
      <c r="L253" s="52" t="str">
        <f t="shared" si="15"/>
        <v>Wife</v>
      </c>
      <c r="M253" s="52">
        <f t="shared" si="14"/>
        <v>251</v>
      </c>
      <c r="N253" s="12" t="s">
        <v>1301</v>
      </c>
      <c r="O253" s="2">
        <v>126</v>
      </c>
      <c r="P253" s="52" t="s">
        <v>1651</v>
      </c>
    </row>
    <row r="254" spans="1:16" x14ac:dyDescent="0.2">
      <c r="A254" s="52">
        <v>253</v>
      </c>
      <c r="B254" t="s">
        <v>81</v>
      </c>
      <c r="C254" t="s">
        <v>192</v>
      </c>
      <c r="D254" t="s">
        <v>409</v>
      </c>
      <c r="E254" t="s">
        <v>1309</v>
      </c>
      <c r="F254">
        <v>8</v>
      </c>
      <c r="H254" s="55">
        <f t="shared" si="12"/>
        <v>1873</v>
      </c>
      <c r="I254" s="55" t="str">
        <f t="shared" si="13"/>
        <v/>
      </c>
      <c r="J254" t="s">
        <v>784</v>
      </c>
      <c r="K254" t="s">
        <v>1229</v>
      </c>
      <c r="L254" s="52" t="str">
        <f t="shared" si="15"/>
        <v>Son</v>
      </c>
      <c r="M254" s="52">
        <f t="shared" si="14"/>
        <v>251</v>
      </c>
      <c r="N254" s="12" t="s">
        <v>1301</v>
      </c>
      <c r="O254" s="2">
        <v>126</v>
      </c>
      <c r="P254" s="52" t="s">
        <v>1651</v>
      </c>
    </row>
    <row r="255" spans="1:16" x14ac:dyDescent="0.2">
      <c r="A255" s="52">
        <v>254</v>
      </c>
      <c r="B255" t="s">
        <v>81</v>
      </c>
      <c r="C255" t="s">
        <v>44</v>
      </c>
      <c r="D255" t="s">
        <v>409</v>
      </c>
      <c r="E255" t="s">
        <v>1309</v>
      </c>
      <c r="F255">
        <v>6</v>
      </c>
      <c r="H255" s="55">
        <f t="shared" si="12"/>
        <v>1875</v>
      </c>
      <c r="I255" s="55" t="str">
        <f t="shared" si="13"/>
        <v/>
      </c>
      <c r="J255" t="s">
        <v>784</v>
      </c>
      <c r="K255" t="s">
        <v>1115</v>
      </c>
      <c r="L255" s="52" t="str">
        <f t="shared" si="15"/>
        <v>Son</v>
      </c>
      <c r="M255" s="52">
        <f t="shared" si="14"/>
        <v>251</v>
      </c>
      <c r="N255" s="12" t="s">
        <v>1301</v>
      </c>
      <c r="O255" s="2">
        <v>126</v>
      </c>
      <c r="P255" s="52" t="s">
        <v>1651</v>
      </c>
    </row>
    <row r="256" spans="1:16" x14ac:dyDescent="0.2">
      <c r="A256" s="52">
        <v>255</v>
      </c>
      <c r="B256" t="s">
        <v>81</v>
      </c>
      <c r="C256" t="s">
        <v>1230</v>
      </c>
      <c r="D256" t="s">
        <v>400</v>
      </c>
      <c r="E256" t="s">
        <v>1309</v>
      </c>
      <c r="G256">
        <v>3</v>
      </c>
      <c r="H256" s="55" t="str">
        <f t="shared" si="12"/>
        <v/>
      </c>
      <c r="I256" s="55">
        <f t="shared" si="13"/>
        <v>1878</v>
      </c>
      <c r="J256" s="9" t="s">
        <v>784</v>
      </c>
      <c r="K256" t="s">
        <v>1115</v>
      </c>
      <c r="L256" s="52" t="str">
        <f t="shared" si="15"/>
        <v>Daughter</v>
      </c>
      <c r="M256" s="52">
        <f t="shared" si="14"/>
        <v>251</v>
      </c>
      <c r="N256" s="12" t="s">
        <v>1301</v>
      </c>
      <c r="O256" s="2">
        <v>126</v>
      </c>
      <c r="P256" s="52" t="s">
        <v>1651</v>
      </c>
    </row>
    <row r="257" spans="1:16" x14ac:dyDescent="0.2">
      <c r="A257" s="52">
        <v>256</v>
      </c>
      <c r="B257" t="s">
        <v>81</v>
      </c>
      <c r="C257" t="s">
        <v>113</v>
      </c>
      <c r="D257" t="s">
        <v>409</v>
      </c>
      <c r="E257" t="s">
        <v>1309</v>
      </c>
      <c r="F257">
        <f>1/12</f>
        <v>8.3333333333333329E-2</v>
      </c>
      <c r="H257" s="55">
        <f t="shared" si="12"/>
        <v>1881</v>
      </c>
      <c r="I257" s="55" t="str">
        <f t="shared" si="13"/>
        <v/>
      </c>
      <c r="J257" t="s">
        <v>1301</v>
      </c>
      <c r="K257" t="s">
        <v>1115</v>
      </c>
      <c r="L257" s="52" t="str">
        <f t="shared" si="15"/>
        <v>Son</v>
      </c>
      <c r="M257" s="52">
        <f t="shared" si="14"/>
        <v>251</v>
      </c>
      <c r="N257" s="12" t="s">
        <v>1301</v>
      </c>
      <c r="O257" s="2">
        <v>126</v>
      </c>
      <c r="P257" s="52" t="s">
        <v>1651</v>
      </c>
    </row>
    <row r="258" spans="1:16" x14ac:dyDescent="0.2">
      <c r="A258" s="52">
        <v>257</v>
      </c>
      <c r="B258" t="s">
        <v>281</v>
      </c>
      <c r="C258" t="s">
        <v>101</v>
      </c>
      <c r="D258" t="s">
        <v>705</v>
      </c>
      <c r="E258" t="s">
        <v>761</v>
      </c>
      <c r="F258">
        <v>24</v>
      </c>
      <c r="H258" s="55">
        <f t="shared" si="12"/>
        <v>1857</v>
      </c>
      <c r="I258" s="55" t="str">
        <f t="shared" si="13"/>
        <v/>
      </c>
      <c r="J258" t="s">
        <v>1893</v>
      </c>
      <c r="K258" t="s">
        <v>1231</v>
      </c>
      <c r="L258" s="52" t="str">
        <f t="shared" si="15"/>
        <v>Lodger</v>
      </c>
      <c r="M258" s="52">
        <f t="shared" si="14"/>
        <v>251</v>
      </c>
      <c r="N258" s="12" t="s">
        <v>1301</v>
      </c>
      <c r="O258" s="2">
        <v>126</v>
      </c>
      <c r="P258" s="52" t="s">
        <v>1232</v>
      </c>
    </row>
    <row r="259" spans="1:16" x14ac:dyDescent="0.2">
      <c r="A259" s="52">
        <v>258</v>
      </c>
      <c r="B259" t="s">
        <v>282</v>
      </c>
      <c r="C259" t="s">
        <v>44</v>
      </c>
      <c r="D259" t="s">
        <v>9</v>
      </c>
      <c r="E259" t="s">
        <v>5</v>
      </c>
      <c r="F259">
        <v>51</v>
      </c>
      <c r="H259" s="55">
        <f t="shared" ref="H259:H322" si="16">IF(ISBLANK(F259),"",INT(1881.25-F259))</f>
        <v>1830</v>
      </c>
      <c r="I259" s="55" t="str">
        <f t="shared" ref="I259:I322" si="17">IF(ISBLANK(G259),"",IF(ISBLANK(F259),INT(1881.25-G259),"Error"))</f>
        <v/>
      </c>
      <c r="J259" t="s">
        <v>18</v>
      </c>
      <c r="K259" t="s">
        <v>558</v>
      </c>
      <c r="L259" s="52" t="str">
        <f t="shared" si="15"/>
        <v>Head</v>
      </c>
      <c r="M259" s="52">
        <f t="shared" ref="M259:M322" si="18">IF(OR(L259="Vacant",L259="Head"),A259,M258)</f>
        <v>258</v>
      </c>
      <c r="N259" s="12" t="s">
        <v>1301</v>
      </c>
      <c r="O259" s="2">
        <v>128</v>
      </c>
      <c r="P259" s="52" t="s">
        <v>1651</v>
      </c>
    </row>
    <row r="260" spans="1:16" x14ac:dyDescent="0.2">
      <c r="A260" s="52">
        <v>259</v>
      </c>
      <c r="B260" t="s">
        <v>282</v>
      </c>
      <c r="C260" t="s">
        <v>57</v>
      </c>
      <c r="D260" t="s">
        <v>397</v>
      </c>
      <c r="E260" t="s">
        <v>5</v>
      </c>
      <c r="G260">
        <v>49</v>
      </c>
      <c r="H260" s="55" t="str">
        <f t="shared" si="16"/>
        <v/>
      </c>
      <c r="I260" s="55">
        <f t="shared" si="17"/>
        <v>1832</v>
      </c>
      <c r="J260" t="s">
        <v>1301</v>
      </c>
      <c r="K260" t="s">
        <v>445</v>
      </c>
      <c r="L260" s="52" t="str">
        <f t="shared" ref="L260:L323" si="19">IF(ISBLANK(D260),"",D260)</f>
        <v>Wife</v>
      </c>
      <c r="M260" s="52">
        <f t="shared" si="18"/>
        <v>258</v>
      </c>
      <c r="N260" s="12" t="s">
        <v>1301</v>
      </c>
      <c r="O260" s="2">
        <v>128</v>
      </c>
      <c r="P260" s="52" t="s">
        <v>1651</v>
      </c>
    </row>
    <row r="261" spans="1:16" x14ac:dyDescent="0.2">
      <c r="A261" s="52">
        <v>260</v>
      </c>
      <c r="B261" t="s">
        <v>282</v>
      </c>
      <c r="C261" t="s">
        <v>1141</v>
      </c>
      <c r="D261" t="s">
        <v>400</v>
      </c>
      <c r="E261" s="9" t="s">
        <v>761</v>
      </c>
      <c r="G261">
        <v>19</v>
      </c>
      <c r="H261" s="55" t="str">
        <f t="shared" si="16"/>
        <v/>
      </c>
      <c r="I261" s="55">
        <f t="shared" si="17"/>
        <v>1862</v>
      </c>
      <c r="J261" t="s">
        <v>699</v>
      </c>
      <c r="K261" t="s">
        <v>558</v>
      </c>
      <c r="L261" s="52" t="str">
        <f t="shared" si="19"/>
        <v>Daughter</v>
      </c>
      <c r="M261" s="52">
        <f t="shared" si="18"/>
        <v>258</v>
      </c>
      <c r="N261" s="12" t="s">
        <v>1301</v>
      </c>
      <c r="O261" s="2">
        <v>128</v>
      </c>
      <c r="P261" s="52" t="s">
        <v>1651</v>
      </c>
    </row>
    <row r="262" spans="1:16" x14ac:dyDescent="0.2">
      <c r="A262" s="52">
        <v>261</v>
      </c>
      <c r="B262" t="s">
        <v>282</v>
      </c>
      <c r="C262" t="s">
        <v>635</v>
      </c>
      <c r="D262" t="s">
        <v>400</v>
      </c>
      <c r="E262" t="s">
        <v>1309</v>
      </c>
      <c r="G262">
        <v>14</v>
      </c>
      <c r="H262" s="55" t="str">
        <f t="shared" si="16"/>
        <v/>
      </c>
      <c r="I262" s="55">
        <f t="shared" si="17"/>
        <v>1867</v>
      </c>
      <c r="J262" t="s">
        <v>784</v>
      </c>
      <c r="K262" t="s">
        <v>1115</v>
      </c>
      <c r="L262" s="52" t="str">
        <f t="shared" si="19"/>
        <v>Daughter</v>
      </c>
      <c r="M262" s="52">
        <f t="shared" si="18"/>
        <v>258</v>
      </c>
      <c r="N262" s="12" t="s">
        <v>1301</v>
      </c>
      <c r="O262" s="2">
        <v>128</v>
      </c>
      <c r="P262" s="52" t="s">
        <v>1651</v>
      </c>
    </row>
    <row r="263" spans="1:16" x14ac:dyDescent="0.2">
      <c r="A263" s="52">
        <v>262</v>
      </c>
      <c r="B263" t="s">
        <v>282</v>
      </c>
      <c r="C263" t="s">
        <v>44</v>
      </c>
      <c r="D263" t="s">
        <v>409</v>
      </c>
      <c r="E263" t="s">
        <v>1309</v>
      </c>
      <c r="F263">
        <v>12</v>
      </c>
      <c r="H263" s="55">
        <f t="shared" si="16"/>
        <v>1869</v>
      </c>
      <c r="I263" s="55" t="str">
        <f t="shared" si="17"/>
        <v/>
      </c>
      <c r="J263" t="s">
        <v>784</v>
      </c>
      <c r="K263" t="s">
        <v>1115</v>
      </c>
      <c r="L263" s="52" t="str">
        <f t="shared" si="19"/>
        <v>Son</v>
      </c>
      <c r="M263" s="52">
        <f t="shared" si="18"/>
        <v>258</v>
      </c>
      <c r="N263" s="12" t="s">
        <v>1301</v>
      </c>
      <c r="O263" s="2">
        <v>128</v>
      </c>
      <c r="P263" s="52" t="s">
        <v>1651</v>
      </c>
    </row>
    <row r="264" spans="1:16" x14ac:dyDescent="0.2">
      <c r="A264" s="52">
        <v>263</v>
      </c>
      <c r="B264" t="s">
        <v>282</v>
      </c>
      <c r="C264" t="s">
        <v>192</v>
      </c>
      <c r="D264" t="s">
        <v>409</v>
      </c>
      <c r="E264" t="s">
        <v>1309</v>
      </c>
      <c r="F264">
        <v>7</v>
      </c>
      <c r="H264" s="55">
        <f t="shared" si="16"/>
        <v>1874</v>
      </c>
      <c r="I264" s="55" t="str">
        <f t="shared" si="17"/>
        <v/>
      </c>
      <c r="J264" t="s">
        <v>784</v>
      </c>
      <c r="K264" t="s">
        <v>1115</v>
      </c>
      <c r="L264" s="52" t="str">
        <f t="shared" si="19"/>
        <v>Son</v>
      </c>
      <c r="M264" s="52">
        <f t="shared" si="18"/>
        <v>258</v>
      </c>
      <c r="N264" s="12" t="s">
        <v>1301</v>
      </c>
      <c r="O264" s="2">
        <v>128</v>
      </c>
      <c r="P264" s="52" t="s">
        <v>1651</v>
      </c>
    </row>
    <row r="265" spans="1:16" x14ac:dyDescent="0.2">
      <c r="A265" s="52">
        <v>264</v>
      </c>
      <c r="B265" t="s">
        <v>599</v>
      </c>
      <c r="C265" t="s">
        <v>101</v>
      </c>
      <c r="D265" t="s">
        <v>525</v>
      </c>
      <c r="E265" t="s">
        <v>761</v>
      </c>
      <c r="F265">
        <v>25</v>
      </c>
      <c r="H265" s="55">
        <f t="shared" si="16"/>
        <v>1856</v>
      </c>
      <c r="I265" s="55" t="str">
        <f t="shared" si="17"/>
        <v/>
      </c>
      <c r="J265" t="s">
        <v>12</v>
      </c>
      <c r="K265" t="s">
        <v>1233</v>
      </c>
      <c r="L265" s="52" t="str">
        <f t="shared" si="19"/>
        <v>Boarder</v>
      </c>
      <c r="M265" s="52">
        <f t="shared" si="18"/>
        <v>258</v>
      </c>
      <c r="N265" s="12" t="s">
        <v>1301</v>
      </c>
      <c r="O265" s="2">
        <v>128</v>
      </c>
      <c r="P265" s="52" t="s">
        <v>1651</v>
      </c>
    </row>
    <row r="266" spans="1:16" x14ac:dyDescent="0.2">
      <c r="A266" s="52">
        <v>265</v>
      </c>
      <c r="B266" t="s">
        <v>283</v>
      </c>
      <c r="C266" t="s">
        <v>50</v>
      </c>
      <c r="D266" t="s">
        <v>9</v>
      </c>
      <c r="E266" t="s">
        <v>5</v>
      </c>
      <c r="F266">
        <v>60</v>
      </c>
      <c r="H266" s="55">
        <f t="shared" si="16"/>
        <v>1821</v>
      </c>
      <c r="I266" s="55" t="str">
        <f t="shared" si="17"/>
        <v/>
      </c>
      <c r="J266" t="s">
        <v>18</v>
      </c>
      <c r="K266" t="s">
        <v>1234</v>
      </c>
      <c r="L266" s="52" t="str">
        <f t="shared" si="19"/>
        <v>Head</v>
      </c>
      <c r="M266" s="52">
        <f t="shared" si="18"/>
        <v>265</v>
      </c>
      <c r="N266" s="2" t="s">
        <v>252</v>
      </c>
      <c r="O266" s="2">
        <v>129</v>
      </c>
      <c r="P266" s="52" t="s">
        <v>1894</v>
      </c>
    </row>
    <row r="267" spans="1:16" x14ac:dyDescent="0.2">
      <c r="A267" s="52">
        <v>266</v>
      </c>
      <c r="B267" t="s">
        <v>283</v>
      </c>
      <c r="C267" t="s">
        <v>57</v>
      </c>
      <c r="D267" t="s">
        <v>397</v>
      </c>
      <c r="E267" t="s">
        <v>5</v>
      </c>
      <c r="G267">
        <v>50</v>
      </c>
      <c r="H267" s="55" t="str">
        <f t="shared" si="16"/>
        <v/>
      </c>
      <c r="I267" s="55">
        <f t="shared" si="17"/>
        <v>1831</v>
      </c>
      <c r="J267" t="s">
        <v>397</v>
      </c>
      <c r="K267" t="s">
        <v>1235</v>
      </c>
      <c r="L267" s="52" t="str">
        <f t="shared" si="19"/>
        <v>Wife</v>
      </c>
      <c r="M267" s="52">
        <f t="shared" si="18"/>
        <v>265</v>
      </c>
      <c r="N267" s="2" t="s">
        <v>252</v>
      </c>
      <c r="O267" s="2">
        <v>129</v>
      </c>
      <c r="P267" s="52" t="s">
        <v>1651</v>
      </c>
    </row>
    <row r="268" spans="1:16" x14ac:dyDescent="0.2">
      <c r="A268" s="52">
        <v>267</v>
      </c>
      <c r="B268" t="s">
        <v>283</v>
      </c>
      <c r="C268" t="s">
        <v>1236</v>
      </c>
      <c r="D268" t="s">
        <v>400</v>
      </c>
      <c r="E268" t="s">
        <v>761</v>
      </c>
      <c r="G268">
        <v>22</v>
      </c>
      <c r="H268" s="55" t="str">
        <f t="shared" si="16"/>
        <v/>
      </c>
      <c r="I268" s="55">
        <f t="shared" si="17"/>
        <v>1859</v>
      </c>
      <c r="J268" t="s">
        <v>400</v>
      </c>
      <c r="K268" t="s">
        <v>1237</v>
      </c>
      <c r="L268" s="52" t="str">
        <f t="shared" si="19"/>
        <v>Daughter</v>
      </c>
      <c r="M268" s="52">
        <f t="shared" si="18"/>
        <v>265</v>
      </c>
      <c r="N268" s="2" t="s">
        <v>252</v>
      </c>
      <c r="O268" s="2">
        <v>129</v>
      </c>
      <c r="P268" s="52" t="s">
        <v>1651</v>
      </c>
    </row>
    <row r="269" spans="1:16" x14ac:dyDescent="0.2">
      <c r="A269" s="52">
        <v>268</v>
      </c>
      <c r="B269" t="s">
        <v>1238</v>
      </c>
      <c r="C269" t="s">
        <v>123</v>
      </c>
      <c r="D269" t="s">
        <v>422</v>
      </c>
      <c r="E269" t="s">
        <v>761</v>
      </c>
      <c r="G269">
        <v>20</v>
      </c>
      <c r="H269" s="55" t="str">
        <f t="shared" si="16"/>
        <v/>
      </c>
      <c r="I269" s="55">
        <f t="shared" si="17"/>
        <v>1861</v>
      </c>
      <c r="J269" t="s">
        <v>423</v>
      </c>
      <c r="K269" t="s">
        <v>1239</v>
      </c>
      <c r="L269" s="52" t="str">
        <f t="shared" si="19"/>
        <v>Servant</v>
      </c>
      <c r="M269" s="52">
        <f t="shared" si="18"/>
        <v>265</v>
      </c>
      <c r="N269" s="2" t="s">
        <v>252</v>
      </c>
      <c r="O269" s="2">
        <v>129</v>
      </c>
      <c r="P269" s="52" t="s">
        <v>1651</v>
      </c>
    </row>
    <row r="270" spans="1:16" x14ac:dyDescent="0.2">
      <c r="A270" s="52">
        <v>269</v>
      </c>
      <c r="B270" t="s">
        <v>1240</v>
      </c>
      <c r="C270" t="s">
        <v>50</v>
      </c>
      <c r="D270" t="s">
        <v>422</v>
      </c>
      <c r="E270" t="s">
        <v>1309</v>
      </c>
      <c r="F270">
        <v>14</v>
      </c>
      <c r="H270" s="55">
        <f t="shared" si="16"/>
        <v>1867</v>
      </c>
      <c r="I270" s="55" t="str">
        <f t="shared" si="17"/>
        <v/>
      </c>
      <c r="J270" t="s">
        <v>1241</v>
      </c>
      <c r="K270" t="s">
        <v>1242</v>
      </c>
      <c r="L270" s="52" t="str">
        <f t="shared" si="19"/>
        <v>Servant</v>
      </c>
      <c r="M270" s="52">
        <f t="shared" si="18"/>
        <v>265</v>
      </c>
      <c r="N270" s="2" t="s">
        <v>252</v>
      </c>
      <c r="O270" s="2">
        <v>129</v>
      </c>
      <c r="P270" s="52" t="s">
        <v>1243</v>
      </c>
    </row>
    <row r="271" spans="1:16" x14ac:dyDescent="0.2">
      <c r="A271" s="52">
        <v>270</v>
      </c>
      <c r="B271" t="s">
        <v>284</v>
      </c>
      <c r="C271" t="s">
        <v>50</v>
      </c>
      <c r="D271" t="s">
        <v>9</v>
      </c>
      <c r="E271" t="s">
        <v>5</v>
      </c>
      <c r="F271">
        <v>31</v>
      </c>
      <c r="H271" s="55">
        <f t="shared" si="16"/>
        <v>1850</v>
      </c>
      <c r="I271" s="55" t="str">
        <f t="shared" si="17"/>
        <v/>
      </c>
      <c r="J271" t="s">
        <v>12</v>
      </c>
      <c r="K271" t="s">
        <v>1244</v>
      </c>
      <c r="L271" s="52" t="str">
        <f t="shared" si="19"/>
        <v>Head</v>
      </c>
      <c r="M271" s="52">
        <f t="shared" si="18"/>
        <v>270</v>
      </c>
      <c r="N271" s="12" t="s">
        <v>1301</v>
      </c>
      <c r="O271" s="2">
        <v>130</v>
      </c>
      <c r="P271" s="52" t="s">
        <v>1651</v>
      </c>
    </row>
    <row r="272" spans="1:16" x14ac:dyDescent="0.2">
      <c r="A272" s="52">
        <v>271</v>
      </c>
      <c r="B272" t="s">
        <v>284</v>
      </c>
      <c r="C272" t="s">
        <v>169</v>
      </c>
      <c r="D272" t="s">
        <v>397</v>
      </c>
      <c r="E272" t="s">
        <v>5</v>
      </c>
      <c r="G272">
        <v>26</v>
      </c>
      <c r="H272" s="55" t="str">
        <f t="shared" si="16"/>
        <v/>
      </c>
      <c r="I272" s="55">
        <f t="shared" si="17"/>
        <v>1855</v>
      </c>
      <c r="J272" t="s">
        <v>1301</v>
      </c>
      <c r="K272" t="s">
        <v>1037</v>
      </c>
      <c r="L272" s="52" t="str">
        <f t="shared" si="19"/>
        <v>Wife</v>
      </c>
      <c r="M272" s="52">
        <f t="shared" si="18"/>
        <v>270</v>
      </c>
      <c r="N272" s="12" t="s">
        <v>1301</v>
      </c>
      <c r="O272" s="2">
        <v>130</v>
      </c>
      <c r="P272" s="52" t="s">
        <v>1651</v>
      </c>
    </row>
    <row r="273" spans="1:16" x14ac:dyDescent="0.2">
      <c r="A273" s="52">
        <v>272</v>
      </c>
      <c r="B273" t="s">
        <v>284</v>
      </c>
      <c r="C273" t="s">
        <v>1245</v>
      </c>
      <c r="D273" t="s">
        <v>409</v>
      </c>
      <c r="E273" t="s">
        <v>1309</v>
      </c>
      <c r="F273">
        <v>3</v>
      </c>
      <c r="H273" s="55">
        <f t="shared" si="16"/>
        <v>1878</v>
      </c>
      <c r="I273" s="55" t="str">
        <f t="shared" si="17"/>
        <v/>
      </c>
      <c r="J273" t="s">
        <v>1301</v>
      </c>
      <c r="K273" t="s">
        <v>551</v>
      </c>
      <c r="L273" s="52" t="str">
        <f t="shared" si="19"/>
        <v>Son</v>
      </c>
      <c r="M273" s="52">
        <f t="shared" si="18"/>
        <v>270</v>
      </c>
      <c r="N273" s="12" t="s">
        <v>1301</v>
      </c>
      <c r="O273" s="2">
        <v>130</v>
      </c>
      <c r="P273" s="52" t="s">
        <v>1651</v>
      </c>
    </row>
    <row r="274" spans="1:16" x14ac:dyDescent="0.2">
      <c r="A274" s="52">
        <v>273</v>
      </c>
      <c r="B274" t="s">
        <v>284</v>
      </c>
      <c r="C274" t="s">
        <v>441</v>
      </c>
      <c r="D274" t="s">
        <v>409</v>
      </c>
      <c r="E274" t="s">
        <v>1309</v>
      </c>
      <c r="F274">
        <v>2</v>
      </c>
      <c r="H274" s="55">
        <f t="shared" si="16"/>
        <v>1879</v>
      </c>
      <c r="I274" s="55" t="str">
        <f t="shared" si="17"/>
        <v/>
      </c>
      <c r="J274" t="s">
        <v>1301</v>
      </c>
      <c r="K274" t="s">
        <v>551</v>
      </c>
      <c r="L274" s="52" t="str">
        <f t="shared" si="19"/>
        <v>Son</v>
      </c>
      <c r="M274" s="52">
        <f t="shared" si="18"/>
        <v>270</v>
      </c>
      <c r="N274" s="12" t="s">
        <v>1301</v>
      </c>
      <c r="O274" s="2">
        <v>130</v>
      </c>
      <c r="P274" s="52" t="s">
        <v>1651</v>
      </c>
    </row>
    <row r="275" spans="1:16" x14ac:dyDescent="0.2">
      <c r="A275" s="52">
        <v>274</v>
      </c>
      <c r="B275" t="s">
        <v>284</v>
      </c>
      <c r="C275" t="s">
        <v>1246</v>
      </c>
      <c r="D275" t="s">
        <v>400</v>
      </c>
      <c r="E275" t="s">
        <v>1309</v>
      </c>
      <c r="G275">
        <f>11/365</f>
        <v>3.0136986301369864E-2</v>
      </c>
      <c r="H275" s="55" t="str">
        <f t="shared" si="16"/>
        <v/>
      </c>
      <c r="I275" s="55">
        <f t="shared" si="17"/>
        <v>1881</v>
      </c>
      <c r="J275" t="s">
        <v>1301</v>
      </c>
      <c r="K275" t="s">
        <v>1115</v>
      </c>
      <c r="L275" s="52" t="str">
        <f t="shared" si="19"/>
        <v>Daughter</v>
      </c>
      <c r="M275" s="52">
        <f t="shared" si="18"/>
        <v>270</v>
      </c>
      <c r="N275" s="12" t="s">
        <v>1301</v>
      </c>
      <c r="O275" s="2">
        <v>130</v>
      </c>
      <c r="P275" s="52" t="s">
        <v>1651</v>
      </c>
    </row>
    <row r="276" spans="1:16" x14ac:dyDescent="0.2">
      <c r="A276" s="52">
        <v>275</v>
      </c>
      <c r="B276" t="s">
        <v>1039</v>
      </c>
      <c r="C276" t="s">
        <v>192</v>
      </c>
      <c r="D276" t="s">
        <v>525</v>
      </c>
      <c r="E276" t="s">
        <v>761</v>
      </c>
      <c r="F276">
        <v>19</v>
      </c>
      <c r="H276" s="55">
        <f t="shared" si="16"/>
        <v>1862</v>
      </c>
      <c r="I276" s="55" t="str">
        <f t="shared" si="17"/>
        <v/>
      </c>
      <c r="J276" t="s">
        <v>247</v>
      </c>
      <c r="K276" t="s">
        <v>1247</v>
      </c>
      <c r="L276" s="52" t="str">
        <f t="shared" si="19"/>
        <v>Boarder</v>
      </c>
      <c r="M276" s="52">
        <f t="shared" si="18"/>
        <v>270</v>
      </c>
      <c r="N276" s="12" t="s">
        <v>1301</v>
      </c>
      <c r="O276" s="2">
        <v>130</v>
      </c>
      <c r="P276" s="52" t="s">
        <v>1651</v>
      </c>
    </row>
    <row r="277" spans="1:16" x14ac:dyDescent="0.2">
      <c r="A277" s="52">
        <v>276</v>
      </c>
      <c r="B277" t="s">
        <v>658</v>
      </c>
      <c r="C277" t="s">
        <v>1248</v>
      </c>
      <c r="D277" t="s">
        <v>464</v>
      </c>
      <c r="E277" t="s">
        <v>761</v>
      </c>
      <c r="G277">
        <v>21</v>
      </c>
      <c r="H277" s="55" t="str">
        <f t="shared" si="16"/>
        <v/>
      </c>
      <c r="I277" s="55">
        <f t="shared" si="17"/>
        <v>1860</v>
      </c>
      <c r="J277" t="s">
        <v>313</v>
      </c>
      <c r="K277" t="s">
        <v>603</v>
      </c>
      <c r="L277" s="52" t="str">
        <f t="shared" si="19"/>
        <v>Visitor</v>
      </c>
      <c r="M277" s="52">
        <f t="shared" si="18"/>
        <v>270</v>
      </c>
      <c r="N277" s="12" t="s">
        <v>1301</v>
      </c>
      <c r="O277" s="2">
        <v>130</v>
      </c>
      <c r="P277" s="52" t="s">
        <v>1651</v>
      </c>
    </row>
    <row r="278" spans="1:16" x14ac:dyDescent="0.2">
      <c r="A278" s="52">
        <v>277</v>
      </c>
      <c r="B278" t="s">
        <v>658</v>
      </c>
      <c r="C278" t="s">
        <v>1249</v>
      </c>
      <c r="D278" t="s">
        <v>464</v>
      </c>
      <c r="E278" t="s">
        <v>1309</v>
      </c>
      <c r="G278">
        <v>1</v>
      </c>
      <c r="H278" s="55" t="str">
        <f t="shared" si="16"/>
        <v/>
      </c>
      <c r="I278" s="55">
        <f t="shared" si="17"/>
        <v>1880</v>
      </c>
      <c r="J278" t="s">
        <v>1301</v>
      </c>
      <c r="K278" t="s">
        <v>551</v>
      </c>
      <c r="L278" s="52" t="str">
        <f t="shared" si="19"/>
        <v>Visitor</v>
      </c>
      <c r="M278" s="52">
        <f t="shared" si="18"/>
        <v>270</v>
      </c>
      <c r="N278" s="12" t="s">
        <v>1301</v>
      </c>
      <c r="O278" s="2">
        <v>130</v>
      </c>
      <c r="P278" s="52" t="s">
        <v>1651</v>
      </c>
    </row>
    <row r="279" spans="1:16" x14ac:dyDescent="0.2">
      <c r="A279" s="52">
        <v>278</v>
      </c>
      <c r="B279" t="s">
        <v>285</v>
      </c>
      <c r="C279" t="s">
        <v>50</v>
      </c>
      <c r="D279" t="s">
        <v>705</v>
      </c>
      <c r="E279" t="s">
        <v>761</v>
      </c>
      <c r="F279">
        <v>25</v>
      </c>
      <c r="H279" s="55">
        <f t="shared" si="16"/>
        <v>1856</v>
      </c>
      <c r="I279" s="55" t="str">
        <f t="shared" si="17"/>
        <v/>
      </c>
      <c r="J279" t="s">
        <v>1895</v>
      </c>
      <c r="K279" t="s">
        <v>1667</v>
      </c>
      <c r="L279" s="52" t="str">
        <f t="shared" si="19"/>
        <v>Lodger</v>
      </c>
      <c r="M279" s="52">
        <f t="shared" si="18"/>
        <v>270</v>
      </c>
      <c r="N279" s="12" t="s">
        <v>1301</v>
      </c>
      <c r="O279" s="2">
        <v>130</v>
      </c>
      <c r="P279" s="52" t="s">
        <v>1250</v>
      </c>
    </row>
    <row r="280" spans="1:16" x14ac:dyDescent="0.2">
      <c r="A280" s="52">
        <v>279</v>
      </c>
      <c r="B280" t="s">
        <v>286</v>
      </c>
      <c r="C280" t="s">
        <v>98</v>
      </c>
      <c r="D280" t="s">
        <v>9</v>
      </c>
      <c r="E280" t="s">
        <v>5</v>
      </c>
      <c r="F280">
        <v>45</v>
      </c>
      <c r="H280" s="55">
        <f t="shared" si="16"/>
        <v>1836</v>
      </c>
      <c r="I280" s="55" t="str">
        <f t="shared" si="17"/>
        <v/>
      </c>
      <c r="J280" t="s">
        <v>18</v>
      </c>
      <c r="K280" t="s">
        <v>603</v>
      </c>
      <c r="L280" s="52" t="str">
        <f t="shared" si="19"/>
        <v>Head</v>
      </c>
      <c r="M280" s="52">
        <f t="shared" si="18"/>
        <v>279</v>
      </c>
      <c r="N280" s="2" t="s">
        <v>253</v>
      </c>
      <c r="O280" s="2">
        <v>132</v>
      </c>
      <c r="P280" s="52" t="s">
        <v>1896</v>
      </c>
    </row>
    <row r="281" spans="1:16" x14ac:dyDescent="0.2">
      <c r="A281" s="52">
        <v>280</v>
      </c>
      <c r="B281" t="s">
        <v>286</v>
      </c>
      <c r="C281" t="s">
        <v>335</v>
      </c>
      <c r="D281" t="s">
        <v>397</v>
      </c>
      <c r="E281" t="s">
        <v>5</v>
      </c>
      <c r="G281">
        <v>47</v>
      </c>
      <c r="H281" s="55" t="str">
        <f t="shared" si="16"/>
        <v/>
      </c>
      <c r="I281" s="55">
        <f t="shared" si="17"/>
        <v>1834</v>
      </c>
      <c r="J281" t="s">
        <v>397</v>
      </c>
      <c r="K281" t="s">
        <v>1251</v>
      </c>
      <c r="L281" s="52" t="str">
        <f t="shared" si="19"/>
        <v>Wife</v>
      </c>
      <c r="M281" s="52">
        <f t="shared" si="18"/>
        <v>279</v>
      </c>
      <c r="N281" s="2" t="s">
        <v>253</v>
      </c>
      <c r="O281" s="2">
        <v>132</v>
      </c>
      <c r="P281" s="52" t="s">
        <v>1651</v>
      </c>
    </row>
    <row r="282" spans="1:16" x14ac:dyDescent="0.2">
      <c r="A282" s="52">
        <v>281</v>
      </c>
      <c r="B282" t="s">
        <v>286</v>
      </c>
      <c r="C282" t="s">
        <v>1252</v>
      </c>
      <c r="D282" t="s">
        <v>400</v>
      </c>
      <c r="E282" t="s">
        <v>761</v>
      </c>
      <c r="G282">
        <v>20</v>
      </c>
      <c r="H282" s="55" t="str">
        <f t="shared" si="16"/>
        <v/>
      </c>
      <c r="I282" s="55">
        <f t="shared" si="17"/>
        <v>1861</v>
      </c>
      <c r="J282" t="s">
        <v>400</v>
      </c>
      <c r="K282" t="s">
        <v>551</v>
      </c>
      <c r="L282" s="52" t="str">
        <f t="shared" si="19"/>
        <v>Daughter</v>
      </c>
      <c r="M282" s="52">
        <f t="shared" si="18"/>
        <v>279</v>
      </c>
      <c r="N282" s="2" t="s">
        <v>253</v>
      </c>
      <c r="O282" s="2">
        <v>132</v>
      </c>
      <c r="P282" s="52" t="s">
        <v>1651</v>
      </c>
    </row>
    <row r="283" spans="1:16" x14ac:dyDescent="0.2">
      <c r="A283" s="52">
        <v>282</v>
      </c>
      <c r="B283" t="s">
        <v>286</v>
      </c>
      <c r="C283" t="s">
        <v>98</v>
      </c>
      <c r="D283" t="s">
        <v>409</v>
      </c>
      <c r="E283" t="s">
        <v>761</v>
      </c>
      <c r="F283">
        <v>19</v>
      </c>
      <c r="H283" s="55">
        <f t="shared" si="16"/>
        <v>1862</v>
      </c>
      <c r="I283" s="55" t="str">
        <f t="shared" si="17"/>
        <v/>
      </c>
      <c r="J283" t="s">
        <v>409</v>
      </c>
      <c r="K283" t="s">
        <v>551</v>
      </c>
      <c r="L283" s="52" t="str">
        <f t="shared" si="19"/>
        <v>Son</v>
      </c>
      <c r="M283" s="52">
        <f t="shared" si="18"/>
        <v>279</v>
      </c>
      <c r="N283" s="2" t="s">
        <v>253</v>
      </c>
      <c r="O283" s="2">
        <v>132</v>
      </c>
      <c r="P283" s="52" t="s">
        <v>1651</v>
      </c>
    </row>
    <row r="284" spans="1:16" x14ac:dyDescent="0.2">
      <c r="A284" s="52">
        <v>283</v>
      </c>
      <c r="B284" t="s">
        <v>286</v>
      </c>
      <c r="C284" t="s">
        <v>1253</v>
      </c>
      <c r="D284" t="s">
        <v>409</v>
      </c>
      <c r="E284" t="s">
        <v>761</v>
      </c>
      <c r="F284">
        <v>17</v>
      </c>
      <c r="H284" s="55">
        <f t="shared" si="16"/>
        <v>1864</v>
      </c>
      <c r="I284" s="55" t="str">
        <f t="shared" si="17"/>
        <v/>
      </c>
      <c r="J284" t="s">
        <v>409</v>
      </c>
      <c r="K284" t="s">
        <v>551</v>
      </c>
      <c r="L284" s="52" t="str">
        <f t="shared" si="19"/>
        <v>Son</v>
      </c>
      <c r="M284" s="52">
        <f t="shared" si="18"/>
        <v>279</v>
      </c>
      <c r="N284" s="2" t="s">
        <v>253</v>
      </c>
      <c r="O284" s="2">
        <v>132</v>
      </c>
      <c r="P284" s="52" t="s">
        <v>1651</v>
      </c>
    </row>
    <row r="285" spans="1:16" x14ac:dyDescent="0.2">
      <c r="A285" s="52">
        <v>284</v>
      </c>
      <c r="B285" t="s">
        <v>286</v>
      </c>
      <c r="C285" t="s">
        <v>604</v>
      </c>
      <c r="D285" t="s">
        <v>400</v>
      </c>
      <c r="E285" t="s">
        <v>1309</v>
      </c>
      <c r="G285">
        <v>11</v>
      </c>
      <c r="H285" s="55" t="str">
        <f t="shared" si="16"/>
        <v/>
      </c>
      <c r="I285" s="55">
        <f t="shared" si="17"/>
        <v>1870</v>
      </c>
      <c r="J285" t="s">
        <v>784</v>
      </c>
      <c r="K285" t="s">
        <v>551</v>
      </c>
      <c r="L285" s="52" t="str">
        <f t="shared" si="19"/>
        <v>Daughter</v>
      </c>
      <c r="M285" s="52">
        <f t="shared" si="18"/>
        <v>279</v>
      </c>
      <c r="N285" s="2" t="s">
        <v>253</v>
      </c>
      <c r="O285" s="2">
        <v>132</v>
      </c>
      <c r="P285" s="52" t="s">
        <v>1651</v>
      </c>
    </row>
    <row r="286" spans="1:16" x14ac:dyDescent="0.2">
      <c r="A286" s="52">
        <v>285</v>
      </c>
      <c r="B286" t="s">
        <v>286</v>
      </c>
      <c r="C286" t="s">
        <v>1254</v>
      </c>
      <c r="D286" t="s">
        <v>409</v>
      </c>
      <c r="E286" t="s">
        <v>1309</v>
      </c>
      <c r="F286">
        <v>8</v>
      </c>
      <c r="H286" s="55">
        <f t="shared" si="16"/>
        <v>1873</v>
      </c>
      <c r="I286" s="55" t="str">
        <f t="shared" si="17"/>
        <v/>
      </c>
      <c r="J286" t="s">
        <v>784</v>
      </c>
      <c r="K286" t="s">
        <v>551</v>
      </c>
      <c r="L286" s="52" t="str">
        <f t="shared" si="19"/>
        <v>Son</v>
      </c>
      <c r="M286" s="52">
        <f t="shared" si="18"/>
        <v>279</v>
      </c>
      <c r="N286" s="2" t="s">
        <v>253</v>
      </c>
      <c r="O286" s="2">
        <v>132</v>
      </c>
      <c r="P286" s="52" t="s">
        <v>1651</v>
      </c>
    </row>
    <row r="287" spans="1:16" x14ac:dyDescent="0.2">
      <c r="A287" s="52">
        <v>286</v>
      </c>
      <c r="B287" t="s">
        <v>286</v>
      </c>
      <c r="C287" t="s">
        <v>605</v>
      </c>
      <c r="D287" t="s">
        <v>409</v>
      </c>
      <c r="E287" t="s">
        <v>1309</v>
      </c>
      <c r="F287">
        <v>6</v>
      </c>
      <c r="H287" s="55">
        <f t="shared" si="16"/>
        <v>1875</v>
      </c>
      <c r="I287" s="55" t="str">
        <f t="shared" si="17"/>
        <v/>
      </c>
      <c r="J287" t="s">
        <v>784</v>
      </c>
      <c r="K287" t="s">
        <v>551</v>
      </c>
      <c r="L287" s="52" t="str">
        <f t="shared" si="19"/>
        <v>Son</v>
      </c>
      <c r="M287" s="52">
        <f t="shared" si="18"/>
        <v>279</v>
      </c>
      <c r="N287" s="2" t="s">
        <v>253</v>
      </c>
      <c r="O287" s="2">
        <v>132</v>
      </c>
      <c r="P287" s="52" t="s">
        <v>1651</v>
      </c>
    </row>
    <row r="288" spans="1:16" x14ac:dyDescent="0.2">
      <c r="A288" s="52">
        <v>287</v>
      </c>
      <c r="B288" t="s">
        <v>699</v>
      </c>
      <c r="C288" t="s">
        <v>57</v>
      </c>
      <c r="D288" t="s">
        <v>422</v>
      </c>
      <c r="E288" t="s">
        <v>761</v>
      </c>
      <c r="G288">
        <v>20</v>
      </c>
      <c r="H288" s="55" t="str">
        <f t="shared" si="16"/>
        <v/>
      </c>
      <c r="I288" s="55">
        <f t="shared" si="17"/>
        <v>1861</v>
      </c>
      <c r="J288" t="s">
        <v>542</v>
      </c>
      <c r="K288" t="s">
        <v>1255</v>
      </c>
      <c r="L288" s="52" t="str">
        <f t="shared" si="19"/>
        <v>Servant</v>
      </c>
      <c r="M288" s="52">
        <f t="shared" si="18"/>
        <v>279</v>
      </c>
      <c r="N288" s="2" t="s">
        <v>253</v>
      </c>
      <c r="O288" s="2">
        <v>132</v>
      </c>
      <c r="P288" s="52" t="s">
        <v>1651</v>
      </c>
    </row>
    <row r="289" spans="1:17" x14ac:dyDescent="0.2">
      <c r="A289" s="52">
        <v>288</v>
      </c>
      <c r="B289" t="s">
        <v>1256</v>
      </c>
      <c r="C289" t="s">
        <v>46</v>
      </c>
      <c r="D289" t="s">
        <v>422</v>
      </c>
      <c r="E289" t="s">
        <v>761</v>
      </c>
      <c r="G289">
        <v>15</v>
      </c>
      <c r="H289" s="55" t="str">
        <f t="shared" si="16"/>
        <v/>
      </c>
      <c r="I289" s="55">
        <f t="shared" si="17"/>
        <v>1866</v>
      </c>
      <c r="J289" t="s">
        <v>542</v>
      </c>
      <c r="K289" t="s">
        <v>733</v>
      </c>
      <c r="L289" s="52" t="str">
        <f t="shared" si="19"/>
        <v>Servant</v>
      </c>
      <c r="M289" s="52">
        <f t="shared" si="18"/>
        <v>279</v>
      </c>
      <c r="N289" s="2" t="s">
        <v>253</v>
      </c>
      <c r="O289" s="2">
        <v>132</v>
      </c>
      <c r="P289" s="52" t="s">
        <v>1651</v>
      </c>
    </row>
    <row r="290" spans="1:17" x14ac:dyDescent="0.2">
      <c r="A290" s="52">
        <v>289</v>
      </c>
      <c r="B290" t="s">
        <v>287</v>
      </c>
      <c r="C290" t="s">
        <v>60</v>
      </c>
      <c r="D290" t="s">
        <v>9</v>
      </c>
      <c r="E290" t="s">
        <v>5</v>
      </c>
      <c r="F290">
        <v>29</v>
      </c>
      <c r="H290" s="55">
        <f t="shared" si="16"/>
        <v>1852</v>
      </c>
      <c r="I290" s="55" t="str">
        <f t="shared" si="17"/>
        <v/>
      </c>
      <c r="J290" t="s">
        <v>12</v>
      </c>
      <c r="K290" t="s">
        <v>603</v>
      </c>
      <c r="L290" s="52" t="str">
        <f t="shared" si="19"/>
        <v>Head</v>
      </c>
      <c r="M290" s="52">
        <f t="shared" si="18"/>
        <v>289</v>
      </c>
      <c r="N290" s="12" t="s">
        <v>1301</v>
      </c>
      <c r="O290" s="2">
        <v>133</v>
      </c>
      <c r="P290" s="52" t="s">
        <v>1651</v>
      </c>
    </row>
    <row r="291" spans="1:17" x14ac:dyDescent="0.2">
      <c r="A291" s="52">
        <v>290</v>
      </c>
      <c r="B291" t="s">
        <v>287</v>
      </c>
      <c r="C291" t="s">
        <v>439</v>
      </c>
      <c r="D291" t="s">
        <v>397</v>
      </c>
      <c r="E291" t="s">
        <v>5</v>
      </c>
      <c r="G291">
        <v>28</v>
      </c>
      <c r="H291" s="55" t="str">
        <f t="shared" si="16"/>
        <v/>
      </c>
      <c r="I291" s="55">
        <f t="shared" si="17"/>
        <v>1853</v>
      </c>
      <c r="J291" t="s">
        <v>1301</v>
      </c>
      <c r="K291" t="s">
        <v>564</v>
      </c>
      <c r="L291" s="52" t="str">
        <f t="shared" si="19"/>
        <v>Wife</v>
      </c>
      <c r="M291" s="52">
        <f t="shared" si="18"/>
        <v>289</v>
      </c>
      <c r="N291" s="12" t="s">
        <v>1301</v>
      </c>
      <c r="O291" s="2">
        <v>133</v>
      </c>
      <c r="P291" s="52" t="s">
        <v>1651</v>
      </c>
    </row>
    <row r="292" spans="1:17" x14ac:dyDescent="0.2">
      <c r="A292" s="52">
        <v>291</v>
      </c>
      <c r="B292" t="s">
        <v>287</v>
      </c>
      <c r="C292" t="s">
        <v>1257</v>
      </c>
      <c r="D292" t="s">
        <v>409</v>
      </c>
      <c r="E292" t="s">
        <v>1309</v>
      </c>
      <c r="F292">
        <f>10/12</f>
        <v>0.83333333333333337</v>
      </c>
      <c r="H292" s="55">
        <f t="shared" si="16"/>
        <v>1880</v>
      </c>
      <c r="I292" s="55" t="str">
        <f t="shared" si="17"/>
        <v/>
      </c>
      <c r="J292" t="s">
        <v>1301</v>
      </c>
      <c r="K292" t="s">
        <v>1115</v>
      </c>
      <c r="L292" s="52" t="str">
        <f t="shared" si="19"/>
        <v>Son</v>
      </c>
      <c r="M292" s="52">
        <f t="shared" si="18"/>
        <v>289</v>
      </c>
      <c r="N292" s="12" t="s">
        <v>1301</v>
      </c>
      <c r="O292" s="2">
        <v>133</v>
      </c>
      <c r="P292" s="52" t="s">
        <v>1651</v>
      </c>
    </row>
    <row r="293" spans="1:17" x14ac:dyDescent="0.2">
      <c r="A293" s="52">
        <v>292</v>
      </c>
      <c r="B293" t="s">
        <v>287</v>
      </c>
      <c r="C293" t="s">
        <v>702</v>
      </c>
      <c r="D293" t="s">
        <v>464</v>
      </c>
      <c r="E293" t="s">
        <v>761</v>
      </c>
      <c r="G293">
        <v>30</v>
      </c>
      <c r="H293" s="55" t="str">
        <f t="shared" si="16"/>
        <v/>
      </c>
      <c r="I293" s="55">
        <f t="shared" si="17"/>
        <v>1851</v>
      </c>
      <c r="J293" t="s">
        <v>1301</v>
      </c>
      <c r="K293" t="s">
        <v>564</v>
      </c>
      <c r="L293" s="52" t="str">
        <f t="shared" si="19"/>
        <v>Visitor</v>
      </c>
      <c r="M293" s="52">
        <f t="shared" si="18"/>
        <v>289</v>
      </c>
      <c r="N293" s="12" t="s">
        <v>1301</v>
      </c>
      <c r="O293" s="2">
        <v>133</v>
      </c>
      <c r="P293" s="52" t="s">
        <v>1651</v>
      </c>
    </row>
    <row r="294" spans="1:17" x14ac:dyDescent="0.2">
      <c r="A294" s="52">
        <v>293</v>
      </c>
      <c r="B294" t="s">
        <v>288</v>
      </c>
      <c r="C294" t="s">
        <v>289</v>
      </c>
      <c r="D294" t="s">
        <v>9</v>
      </c>
      <c r="E294" t="s">
        <v>5</v>
      </c>
      <c r="F294">
        <v>37</v>
      </c>
      <c r="H294" s="55">
        <f t="shared" si="16"/>
        <v>1844</v>
      </c>
      <c r="I294" s="55" t="str">
        <f t="shared" si="17"/>
        <v/>
      </c>
      <c r="J294" t="s">
        <v>176</v>
      </c>
      <c r="K294" t="s">
        <v>1258</v>
      </c>
      <c r="L294" s="52" t="str">
        <f t="shared" si="19"/>
        <v>Head</v>
      </c>
      <c r="M294" s="52">
        <f t="shared" si="18"/>
        <v>293</v>
      </c>
      <c r="N294" s="12" t="s">
        <v>1301</v>
      </c>
      <c r="O294" s="2">
        <v>134</v>
      </c>
      <c r="P294" s="52" t="s">
        <v>1651</v>
      </c>
    </row>
    <row r="295" spans="1:17" x14ac:dyDescent="0.2">
      <c r="A295" s="52">
        <v>294</v>
      </c>
      <c r="B295" t="s">
        <v>288</v>
      </c>
      <c r="C295" t="s">
        <v>338</v>
      </c>
      <c r="D295" t="s">
        <v>397</v>
      </c>
      <c r="E295" t="s">
        <v>5</v>
      </c>
      <c r="G295">
        <v>36</v>
      </c>
      <c r="H295" s="55" t="str">
        <f t="shared" si="16"/>
        <v/>
      </c>
      <c r="I295" s="55">
        <f t="shared" si="17"/>
        <v>1845</v>
      </c>
      <c r="J295" t="s">
        <v>1301</v>
      </c>
      <c r="K295" t="s">
        <v>1115</v>
      </c>
      <c r="L295" s="52" t="str">
        <f t="shared" si="19"/>
        <v>Wife</v>
      </c>
      <c r="M295" s="52">
        <f t="shared" si="18"/>
        <v>293</v>
      </c>
      <c r="N295" s="12" t="s">
        <v>1301</v>
      </c>
      <c r="O295" s="2">
        <v>134</v>
      </c>
      <c r="P295" s="52" t="s">
        <v>1651</v>
      </c>
    </row>
    <row r="296" spans="1:17" x14ac:dyDescent="0.2">
      <c r="A296" s="52">
        <v>295</v>
      </c>
      <c r="B296" t="s">
        <v>1259</v>
      </c>
      <c r="C296" t="s">
        <v>399</v>
      </c>
      <c r="D296" t="s">
        <v>422</v>
      </c>
      <c r="E296" t="s">
        <v>1309</v>
      </c>
      <c r="G296">
        <v>14</v>
      </c>
      <c r="H296" s="55" t="str">
        <f t="shared" si="16"/>
        <v/>
      </c>
      <c r="I296" s="55">
        <f t="shared" si="17"/>
        <v>1867</v>
      </c>
      <c r="J296" t="s">
        <v>542</v>
      </c>
      <c r="K296" t="s">
        <v>1083</v>
      </c>
      <c r="L296" s="52" t="str">
        <f t="shared" si="19"/>
        <v>Servant</v>
      </c>
      <c r="M296" s="52">
        <f t="shared" si="18"/>
        <v>293</v>
      </c>
      <c r="N296" s="12" t="s">
        <v>1301</v>
      </c>
      <c r="O296" s="2">
        <v>134</v>
      </c>
      <c r="P296" s="52" t="s">
        <v>1651</v>
      </c>
    </row>
    <row r="297" spans="1:17" x14ac:dyDescent="0.2">
      <c r="A297" s="52">
        <v>296</v>
      </c>
      <c r="B297" t="s">
        <v>292</v>
      </c>
      <c r="C297" t="s">
        <v>192</v>
      </c>
      <c r="D297" t="s">
        <v>422</v>
      </c>
      <c r="E297" t="s">
        <v>761</v>
      </c>
      <c r="F297">
        <v>20</v>
      </c>
      <c r="H297" s="55">
        <f t="shared" si="16"/>
        <v>1861</v>
      </c>
      <c r="I297" s="55" t="str">
        <f t="shared" si="17"/>
        <v/>
      </c>
      <c r="J297" t="s">
        <v>1241</v>
      </c>
      <c r="K297" t="s">
        <v>1285</v>
      </c>
      <c r="L297" s="52" t="str">
        <f t="shared" si="19"/>
        <v>Servant</v>
      </c>
      <c r="M297" s="52">
        <f t="shared" si="18"/>
        <v>293</v>
      </c>
      <c r="N297" s="12" t="s">
        <v>1301</v>
      </c>
      <c r="O297" s="2">
        <v>134</v>
      </c>
      <c r="P297" s="52" t="s">
        <v>1651</v>
      </c>
    </row>
    <row r="298" spans="1:17" x14ac:dyDescent="0.2">
      <c r="A298" s="52">
        <v>297</v>
      </c>
      <c r="B298" t="s">
        <v>935</v>
      </c>
      <c r="C298" t="s">
        <v>65</v>
      </c>
      <c r="D298" t="s">
        <v>422</v>
      </c>
      <c r="E298" t="s">
        <v>761</v>
      </c>
      <c r="F298">
        <v>17</v>
      </c>
      <c r="H298" s="55">
        <f t="shared" si="16"/>
        <v>1864</v>
      </c>
      <c r="I298" s="55" t="str">
        <f t="shared" si="17"/>
        <v/>
      </c>
      <c r="J298" t="s">
        <v>1241</v>
      </c>
      <c r="K298" t="s">
        <v>598</v>
      </c>
      <c r="L298" s="52" t="str">
        <f t="shared" si="19"/>
        <v>Servant</v>
      </c>
      <c r="M298" s="52">
        <f t="shared" si="18"/>
        <v>293</v>
      </c>
      <c r="N298" s="12" t="s">
        <v>1301</v>
      </c>
      <c r="O298" s="2">
        <v>134</v>
      </c>
      <c r="P298" s="52" t="s">
        <v>1651</v>
      </c>
    </row>
    <row r="299" spans="1:17" x14ac:dyDescent="0.2">
      <c r="A299" s="52">
        <v>298</v>
      </c>
      <c r="B299" t="s">
        <v>196</v>
      </c>
      <c r="C299" t="s">
        <v>326</v>
      </c>
      <c r="D299" t="s">
        <v>422</v>
      </c>
      <c r="E299" t="s">
        <v>761</v>
      </c>
      <c r="F299" s="9">
        <v>23</v>
      </c>
      <c r="H299" s="55">
        <f t="shared" si="16"/>
        <v>1858</v>
      </c>
      <c r="I299" s="55" t="str">
        <f t="shared" si="17"/>
        <v/>
      </c>
      <c r="J299" t="s">
        <v>1241</v>
      </c>
      <c r="K299" t="s">
        <v>1115</v>
      </c>
      <c r="L299" s="52" t="str">
        <f t="shared" si="19"/>
        <v>Servant</v>
      </c>
      <c r="M299" s="52">
        <f t="shared" si="18"/>
        <v>293</v>
      </c>
      <c r="N299" s="12" t="s">
        <v>1301</v>
      </c>
      <c r="O299" s="2">
        <v>134</v>
      </c>
      <c r="P299" s="52" t="s">
        <v>1260</v>
      </c>
      <c r="Q299" s="9"/>
    </row>
    <row r="300" spans="1:17" x14ac:dyDescent="0.2">
      <c r="A300" s="52">
        <v>299</v>
      </c>
      <c r="B300" t="s">
        <v>292</v>
      </c>
      <c r="C300" t="s">
        <v>60</v>
      </c>
      <c r="D300" t="s">
        <v>422</v>
      </c>
      <c r="E300" t="s">
        <v>761</v>
      </c>
      <c r="F300">
        <v>17</v>
      </c>
      <c r="H300" s="55">
        <f t="shared" si="16"/>
        <v>1864</v>
      </c>
      <c r="I300" s="55" t="str">
        <f t="shared" si="17"/>
        <v/>
      </c>
      <c r="J300" t="s">
        <v>1241</v>
      </c>
      <c r="K300" t="s">
        <v>603</v>
      </c>
      <c r="L300" s="52" t="str">
        <f t="shared" si="19"/>
        <v>Servant</v>
      </c>
      <c r="M300" s="52">
        <f t="shared" si="18"/>
        <v>293</v>
      </c>
      <c r="N300" s="12" t="s">
        <v>1301</v>
      </c>
      <c r="O300" s="2">
        <v>134</v>
      </c>
      <c r="P300" s="52" t="s">
        <v>1651</v>
      </c>
    </row>
    <row r="301" spans="1:17" x14ac:dyDescent="0.2">
      <c r="A301" s="52">
        <v>300</v>
      </c>
      <c r="B301" t="s">
        <v>290</v>
      </c>
      <c r="C301" t="s">
        <v>44</v>
      </c>
      <c r="D301" t="s">
        <v>9</v>
      </c>
      <c r="E301" t="s">
        <v>5</v>
      </c>
      <c r="F301">
        <v>44</v>
      </c>
      <c r="H301" s="55">
        <f t="shared" si="16"/>
        <v>1837</v>
      </c>
      <c r="I301" s="55" t="str">
        <f t="shared" si="17"/>
        <v/>
      </c>
      <c r="J301" t="s">
        <v>12</v>
      </c>
      <c r="K301" t="s">
        <v>1261</v>
      </c>
      <c r="L301" s="52" t="str">
        <f t="shared" si="19"/>
        <v>Head</v>
      </c>
      <c r="M301" s="52">
        <f t="shared" si="18"/>
        <v>300</v>
      </c>
      <c r="N301" s="2" t="s">
        <v>254</v>
      </c>
      <c r="O301" s="2">
        <v>135</v>
      </c>
      <c r="P301" s="52" t="s">
        <v>1651</v>
      </c>
    </row>
    <row r="302" spans="1:17" x14ac:dyDescent="0.2">
      <c r="A302" s="52">
        <v>301</v>
      </c>
      <c r="B302" t="s">
        <v>290</v>
      </c>
      <c r="C302" t="s">
        <v>123</v>
      </c>
      <c r="D302" t="s">
        <v>397</v>
      </c>
      <c r="E302" t="s">
        <v>5</v>
      </c>
      <c r="G302">
        <v>45</v>
      </c>
      <c r="H302" s="55" t="str">
        <f t="shared" si="16"/>
        <v/>
      </c>
      <c r="I302" s="55">
        <f t="shared" si="17"/>
        <v>1836</v>
      </c>
      <c r="J302" t="s">
        <v>1301</v>
      </c>
      <c r="K302" t="s">
        <v>733</v>
      </c>
      <c r="L302" s="52" t="str">
        <f t="shared" si="19"/>
        <v>Wife</v>
      </c>
      <c r="M302" s="52">
        <f t="shared" si="18"/>
        <v>300</v>
      </c>
      <c r="N302" s="2" t="s">
        <v>254</v>
      </c>
      <c r="O302" s="2">
        <v>135</v>
      </c>
      <c r="P302" s="52" t="s">
        <v>1651</v>
      </c>
    </row>
    <row r="303" spans="1:17" x14ac:dyDescent="0.2">
      <c r="A303" s="52">
        <v>302</v>
      </c>
      <c r="B303" t="s">
        <v>49</v>
      </c>
      <c r="C303" t="s">
        <v>167</v>
      </c>
      <c r="D303" t="s">
        <v>420</v>
      </c>
      <c r="E303" t="s">
        <v>1309</v>
      </c>
      <c r="F303">
        <v>14</v>
      </c>
      <c r="H303" s="55">
        <f t="shared" si="16"/>
        <v>1867</v>
      </c>
      <c r="I303" s="55" t="str">
        <f t="shared" si="17"/>
        <v/>
      </c>
      <c r="J303" t="s">
        <v>1301</v>
      </c>
      <c r="K303" t="s">
        <v>1262</v>
      </c>
      <c r="L303" s="52" t="str">
        <f t="shared" si="19"/>
        <v>Stepson</v>
      </c>
      <c r="M303" s="52">
        <f t="shared" si="18"/>
        <v>300</v>
      </c>
      <c r="N303" s="2" t="s">
        <v>254</v>
      </c>
      <c r="O303" s="2">
        <v>135</v>
      </c>
      <c r="P303" s="52" t="s">
        <v>1651</v>
      </c>
    </row>
    <row r="304" spans="1:17" x14ac:dyDescent="0.2">
      <c r="A304" s="52">
        <v>303</v>
      </c>
      <c r="B304" t="s">
        <v>290</v>
      </c>
      <c r="C304" t="s">
        <v>399</v>
      </c>
      <c r="D304" t="s">
        <v>400</v>
      </c>
      <c r="E304" t="s">
        <v>1309</v>
      </c>
      <c r="G304">
        <v>14</v>
      </c>
      <c r="H304" s="55" t="str">
        <f t="shared" si="16"/>
        <v/>
      </c>
      <c r="I304" s="55">
        <f t="shared" si="17"/>
        <v>1867</v>
      </c>
      <c r="J304" t="s">
        <v>1301</v>
      </c>
      <c r="K304" t="s">
        <v>895</v>
      </c>
      <c r="L304" s="52" t="str">
        <f t="shared" si="19"/>
        <v>Daughter</v>
      </c>
      <c r="M304" s="52">
        <f t="shared" si="18"/>
        <v>300</v>
      </c>
      <c r="N304" s="2" t="s">
        <v>254</v>
      </c>
      <c r="O304" s="2">
        <v>135</v>
      </c>
      <c r="P304" s="52" t="s">
        <v>1651</v>
      </c>
    </row>
    <row r="305" spans="1:16" x14ac:dyDescent="0.2">
      <c r="A305" s="52">
        <v>304</v>
      </c>
      <c r="B305" t="s">
        <v>49</v>
      </c>
      <c r="C305" t="s">
        <v>1263</v>
      </c>
      <c r="D305" t="s">
        <v>800</v>
      </c>
      <c r="E305" t="s">
        <v>1309</v>
      </c>
      <c r="G305">
        <v>10</v>
      </c>
      <c r="H305" s="55" t="str">
        <f t="shared" si="16"/>
        <v/>
      </c>
      <c r="I305" s="55">
        <f t="shared" si="17"/>
        <v>1871</v>
      </c>
      <c r="J305" t="s">
        <v>1301</v>
      </c>
      <c r="K305" t="s">
        <v>445</v>
      </c>
      <c r="L305" s="52" t="str">
        <f t="shared" si="19"/>
        <v>Stepdaughter</v>
      </c>
      <c r="M305" s="52">
        <f t="shared" si="18"/>
        <v>300</v>
      </c>
      <c r="N305" s="2" t="s">
        <v>254</v>
      </c>
      <c r="O305" s="2">
        <v>135</v>
      </c>
      <c r="P305" s="52" t="s">
        <v>1651</v>
      </c>
    </row>
    <row r="306" spans="1:16" x14ac:dyDescent="0.2">
      <c r="A306" s="52">
        <v>305</v>
      </c>
      <c r="B306" t="s">
        <v>290</v>
      </c>
      <c r="C306" t="s">
        <v>447</v>
      </c>
      <c r="D306" t="s">
        <v>400</v>
      </c>
      <c r="E306" t="s">
        <v>1309</v>
      </c>
      <c r="G306">
        <v>9</v>
      </c>
      <c r="H306" s="55" t="str">
        <f t="shared" si="16"/>
        <v/>
      </c>
      <c r="I306" s="55">
        <f t="shared" si="17"/>
        <v>1872</v>
      </c>
      <c r="J306" t="s">
        <v>1301</v>
      </c>
      <c r="K306" t="s">
        <v>398</v>
      </c>
      <c r="L306" s="52" t="str">
        <f t="shared" si="19"/>
        <v>Daughter</v>
      </c>
      <c r="M306" s="52">
        <f t="shared" si="18"/>
        <v>300</v>
      </c>
      <c r="N306" s="2" t="s">
        <v>254</v>
      </c>
      <c r="O306" s="2">
        <v>135</v>
      </c>
      <c r="P306" s="52" t="s">
        <v>1651</v>
      </c>
    </row>
    <row r="307" spans="1:16" x14ac:dyDescent="0.2">
      <c r="A307" s="52">
        <v>306</v>
      </c>
      <c r="B307" t="s">
        <v>290</v>
      </c>
      <c r="C307" t="s">
        <v>57</v>
      </c>
      <c r="D307" t="s">
        <v>400</v>
      </c>
      <c r="E307" t="s">
        <v>1309</v>
      </c>
      <c r="G307">
        <v>6</v>
      </c>
      <c r="H307" s="55" t="str">
        <f t="shared" si="16"/>
        <v/>
      </c>
      <c r="I307" s="55">
        <f t="shared" si="17"/>
        <v>1875</v>
      </c>
      <c r="J307" t="s">
        <v>1301</v>
      </c>
      <c r="K307" t="s">
        <v>398</v>
      </c>
      <c r="L307" s="52" t="str">
        <f t="shared" si="19"/>
        <v>Daughter</v>
      </c>
      <c r="M307" s="52">
        <f t="shared" si="18"/>
        <v>300</v>
      </c>
      <c r="N307" s="2" t="s">
        <v>254</v>
      </c>
      <c r="O307" s="2">
        <v>135</v>
      </c>
      <c r="P307" s="52" t="s">
        <v>1651</v>
      </c>
    </row>
    <row r="308" spans="1:16" x14ac:dyDescent="0.2">
      <c r="A308" s="52">
        <v>307</v>
      </c>
      <c r="B308" t="s">
        <v>290</v>
      </c>
      <c r="C308" t="s">
        <v>44</v>
      </c>
      <c r="D308" t="s">
        <v>409</v>
      </c>
      <c r="E308" t="s">
        <v>1309</v>
      </c>
      <c r="F308">
        <v>3</v>
      </c>
      <c r="H308" s="55">
        <f t="shared" si="16"/>
        <v>1878</v>
      </c>
      <c r="I308" s="55" t="str">
        <f t="shared" si="17"/>
        <v/>
      </c>
      <c r="J308" t="s">
        <v>1301</v>
      </c>
      <c r="K308" s="9" t="s">
        <v>1305</v>
      </c>
      <c r="L308" s="52" t="str">
        <f t="shared" si="19"/>
        <v>Son</v>
      </c>
      <c r="M308" s="52">
        <f t="shared" si="18"/>
        <v>300</v>
      </c>
      <c r="N308" s="2" t="s">
        <v>254</v>
      </c>
      <c r="O308" s="2">
        <v>135</v>
      </c>
      <c r="P308" s="52" t="s">
        <v>1261</v>
      </c>
    </row>
    <row r="309" spans="1:16" x14ac:dyDescent="0.2">
      <c r="A309" s="52">
        <v>308</v>
      </c>
      <c r="B309" t="s">
        <v>86</v>
      </c>
      <c r="C309" t="s">
        <v>50</v>
      </c>
      <c r="D309" t="s">
        <v>9</v>
      </c>
      <c r="E309" t="s">
        <v>5</v>
      </c>
      <c r="F309">
        <v>39</v>
      </c>
      <c r="H309" s="55">
        <f t="shared" si="16"/>
        <v>1842</v>
      </c>
      <c r="I309" s="55" t="str">
        <f t="shared" si="17"/>
        <v/>
      </c>
      <c r="J309" t="s">
        <v>12</v>
      </c>
      <c r="K309" t="s">
        <v>1264</v>
      </c>
      <c r="L309" s="52" t="str">
        <f t="shared" si="19"/>
        <v>Head</v>
      </c>
      <c r="M309" s="52">
        <f t="shared" si="18"/>
        <v>308</v>
      </c>
      <c r="N309" s="12" t="s">
        <v>1301</v>
      </c>
      <c r="O309" s="2">
        <v>136</v>
      </c>
      <c r="P309" s="52" t="s">
        <v>1265</v>
      </c>
    </row>
    <row r="310" spans="1:16" x14ac:dyDescent="0.2">
      <c r="A310" s="52">
        <v>309</v>
      </c>
      <c r="B310" t="s">
        <v>86</v>
      </c>
      <c r="C310" t="s">
        <v>1266</v>
      </c>
      <c r="D310" t="s">
        <v>397</v>
      </c>
      <c r="E310" t="s">
        <v>5</v>
      </c>
      <c r="G310">
        <v>38</v>
      </c>
      <c r="H310" s="55" t="str">
        <f t="shared" si="16"/>
        <v/>
      </c>
      <c r="I310" s="55">
        <f t="shared" si="17"/>
        <v>1843</v>
      </c>
      <c r="J310" t="s">
        <v>313</v>
      </c>
      <c r="K310" t="s">
        <v>613</v>
      </c>
      <c r="L310" s="52" t="str">
        <f t="shared" si="19"/>
        <v>Wife</v>
      </c>
      <c r="M310" s="52">
        <f t="shared" si="18"/>
        <v>308</v>
      </c>
      <c r="N310" s="12" t="s">
        <v>1301</v>
      </c>
      <c r="O310" s="2">
        <v>136</v>
      </c>
      <c r="P310" s="52" t="s">
        <v>1651</v>
      </c>
    </row>
    <row r="311" spans="1:16" x14ac:dyDescent="0.2">
      <c r="A311" s="52">
        <v>310</v>
      </c>
      <c r="B311" t="s">
        <v>291</v>
      </c>
      <c r="C311" t="s">
        <v>60</v>
      </c>
      <c r="D311" t="s">
        <v>705</v>
      </c>
      <c r="E311" t="s">
        <v>5</v>
      </c>
      <c r="F311">
        <v>21</v>
      </c>
      <c r="H311" s="55">
        <f t="shared" si="16"/>
        <v>1860</v>
      </c>
      <c r="I311" s="55" t="str">
        <f t="shared" si="17"/>
        <v/>
      </c>
      <c r="J311" t="s">
        <v>234</v>
      </c>
      <c r="K311" t="s">
        <v>569</v>
      </c>
      <c r="L311" s="52" t="str">
        <f t="shared" si="19"/>
        <v>Lodger</v>
      </c>
      <c r="M311" s="52">
        <f t="shared" si="18"/>
        <v>308</v>
      </c>
      <c r="N311" s="12" t="s">
        <v>1301</v>
      </c>
      <c r="O311" s="2">
        <v>136</v>
      </c>
      <c r="P311" s="52" t="s">
        <v>1267</v>
      </c>
    </row>
    <row r="312" spans="1:16" x14ac:dyDescent="0.2">
      <c r="A312" s="52">
        <v>311</v>
      </c>
      <c r="B312" t="s">
        <v>292</v>
      </c>
      <c r="C312" t="s">
        <v>60</v>
      </c>
      <c r="D312" t="s">
        <v>9</v>
      </c>
      <c r="E312" t="s">
        <v>5</v>
      </c>
      <c r="F312">
        <v>46</v>
      </c>
      <c r="H312" s="55">
        <f t="shared" si="16"/>
        <v>1835</v>
      </c>
      <c r="I312" s="55" t="str">
        <f t="shared" si="17"/>
        <v/>
      </c>
      <c r="J312" t="s">
        <v>12</v>
      </c>
      <c r="K312" t="s">
        <v>603</v>
      </c>
      <c r="L312" s="52" t="str">
        <f t="shared" si="19"/>
        <v>Head</v>
      </c>
      <c r="M312" s="52">
        <f t="shared" si="18"/>
        <v>311</v>
      </c>
      <c r="N312" s="2" t="s">
        <v>254</v>
      </c>
      <c r="O312" s="2">
        <v>138</v>
      </c>
      <c r="P312" s="52" t="s">
        <v>1651</v>
      </c>
    </row>
    <row r="313" spans="1:16" x14ac:dyDescent="0.2">
      <c r="A313" s="52">
        <v>312</v>
      </c>
      <c r="B313" t="s">
        <v>292</v>
      </c>
      <c r="C313" t="s">
        <v>169</v>
      </c>
      <c r="D313" t="s">
        <v>397</v>
      </c>
      <c r="E313" t="s">
        <v>5</v>
      </c>
      <c r="G313">
        <v>36</v>
      </c>
      <c r="H313" s="55" t="str">
        <f t="shared" si="16"/>
        <v/>
      </c>
      <c r="I313" s="55">
        <f t="shared" si="17"/>
        <v>1845</v>
      </c>
      <c r="J313" t="s">
        <v>1301</v>
      </c>
      <c r="K313" t="s">
        <v>603</v>
      </c>
      <c r="L313" s="52" t="str">
        <f t="shared" si="19"/>
        <v>Wife</v>
      </c>
      <c r="M313" s="52">
        <f t="shared" si="18"/>
        <v>311</v>
      </c>
      <c r="N313" s="2" t="s">
        <v>254</v>
      </c>
      <c r="O313" s="2">
        <v>138</v>
      </c>
      <c r="P313" s="52" t="s">
        <v>1651</v>
      </c>
    </row>
    <row r="314" spans="1:16" x14ac:dyDescent="0.2">
      <c r="A314" s="52">
        <v>313</v>
      </c>
      <c r="B314" t="s">
        <v>292</v>
      </c>
      <c r="C314" t="s">
        <v>44</v>
      </c>
      <c r="D314" t="s">
        <v>409</v>
      </c>
      <c r="E314" t="s">
        <v>761</v>
      </c>
      <c r="F314">
        <v>15</v>
      </c>
      <c r="H314" s="55">
        <f t="shared" si="16"/>
        <v>1866</v>
      </c>
      <c r="I314" s="55" t="str">
        <f t="shared" si="17"/>
        <v/>
      </c>
      <c r="J314" t="s">
        <v>784</v>
      </c>
      <c r="K314" t="s">
        <v>603</v>
      </c>
      <c r="L314" s="52" t="str">
        <f t="shared" si="19"/>
        <v>Son</v>
      </c>
      <c r="M314" s="52">
        <f t="shared" si="18"/>
        <v>311</v>
      </c>
      <c r="N314" s="2" t="s">
        <v>254</v>
      </c>
      <c r="O314" s="2">
        <v>138</v>
      </c>
      <c r="P314" s="52" t="s">
        <v>1651</v>
      </c>
    </row>
    <row r="315" spans="1:16" x14ac:dyDescent="0.2">
      <c r="A315" s="52">
        <v>314</v>
      </c>
      <c r="B315" t="s">
        <v>292</v>
      </c>
      <c r="C315" t="s">
        <v>55</v>
      </c>
      <c r="D315" t="s">
        <v>409</v>
      </c>
      <c r="E315" t="s">
        <v>1309</v>
      </c>
      <c r="F315">
        <v>13</v>
      </c>
      <c r="H315" s="55">
        <f t="shared" si="16"/>
        <v>1868</v>
      </c>
      <c r="I315" s="55" t="str">
        <f t="shared" si="17"/>
        <v/>
      </c>
      <c r="J315" t="s">
        <v>784</v>
      </c>
      <c r="K315" t="s">
        <v>603</v>
      </c>
      <c r="L315" s="52" t="str">
        <f t="shared" si="19"/>
        <v>Son</v>
      </c>
      <c r="M315" s="52">
        <f t="shared" si="18"/>
        <v>311</v>
      </c>
      <c r="N315" s="2" t="s">
        <v>254</v>
      </c>
      <c r="O315" s="2">
        <v>138</v>
      </c>
      <c r="P315" s="52" t="s">
        <v>1651</v>
      </c>
    </row>
    <row r="316" spans="1:16" x14ac:dyDescent="0.2">
      <c r="A316" s="52">
        <v>315</v>
      </c>
      <c r="B316" t="s">
        <v>292</v>
      </c>
      <c r="C316" t="s">
        <v>399</v>
      </c>
      <c r="D316" t="s">
        <v>400</v>
      </c>
      <c r="E316" t="s">
        <v>1309</v>
      </c>
      <c r="G316">
        <v>9</v>
      </c>
      <c r="H316" s="55" t="str">
        <f t="shared" si="16"/>
        <v/>
      </c>
      <c r="I316" s="55">
        <f t="shared" si="17"/>
        <v>1872</v>
      </c>
      <c r="J316" t="s">
        <v>784</v>
      </c>
      <c r="K316" t="s">
        <v>551</v>
      </c>
      <c r="L316" s="52" t="str">
        <f t="shared" si="19"/>
        <v>Daughter</v>
      </c>
      <c r="M316" s="52">
        <f t="shared" si="18"/>
        <v>311</v>
      </c>
      <c r="N316" s="2" t="s">
        <v>254</v>
      </c>
      <c r="O316" s="2">
        <v>138</v>
      </c>
      <c r="P316" s="52" t="s">
        <v>1651</v>
      </c>
    </row>
    <row r="317" spans="1:16" x14ac:dyDescent="0.2">
      <c r="A317" s="52">
        <v>316</v>
      </c>
      <c r="B317" t="s">
        <v>292</v>
      </c>
      <c r="C317" t="s">
        <v>1268</v>
      </c>
      <c r="D317" t="s">
        <v>400</v>
      </c>
      <c r="E317" t="s">
        <v>1309</v>
      </c>
      <c r="G317">
        <v>7</v>
      </c>
      <c r="H317" s="55" t="str">
        <f t="shared" si="16"/>
        <v/>
      </c>
      <c r="I317" s="55">
        <f t="shared" si="17"/>
        <v>1874</v>
      </c>
      <c r="J317" t="s">
        <v>784</v>
      </c>
      <c r="K317" t="s">
        <v>603</v>
      </c>
      <c r="L317" s="52" t="str">
        <f t="shared" si="19"/>
        <v>Daughter</v>
      </c>
      <c r="M317" s="52">
        <f t="shared" si="18"/>
        <v>311</v>
      </c>
      <c r="N317" s="2" t="s">
        <v>254</v>
      </c>
      <c r="O317" s="2">
        <v>138</v>
      </c>
      <c r="P317" s="52" t="s">
        <v>1651</v>
      </c>
    </row>
    <row r="318" spans="1:16" x14ac:dyDescent="0.2">
      <c r="A318" s="52">
        <v>317</v>
      </c>
      <c r="B318" t="s">
        <v>293</v>
      </c>
      <c r="C318" t="s">
        <v>192</v>
      </c>
      <c r="D318" t="s">
        <v>9</v>
      </c>
      <c r="E318" t="s">
        <v>5</v>
      </c>
      <c r="F318">
        <v>33</v>
      </c>
      <c r="H318" s="55">
        <f t="shared" si="16"/>
        <v>1848</v>
      </c>
      <c r="I318" s="55" t="str">
        <f t="shared" si="17"/>
        <v/>
      </c>
      <c r="J318" t="s">
        <v>12</v>
      </c>
      <c r="K318" t="s">
        <v>733</v>
      </c>
      <c r="L318" s="52" t="str">
        <f t="shared" si="19"/>
        <v>Head</v>
      </c>
      <c r="M318" s="52">
        <f t="shared" si="18"/>
        <v>317</v>
      </c>
      <c r="N318" s="2" t="s">
        <v>254</v>
      </c>
      <c r="O318" s="2">
        <v>139</v>
      </c>
      <c r="P318" s="52" t="s">
        <v>1651</v>
      </c>
    </row>
    <row r="319" spans="1:16" x14ac:dyDescent="0.2">
      <c r="A319" s="52">
        <v>318</v>
      </c>
      <c r="B319" t="s">
        <v>293</v>
      </c>
      <c r="C319" t="s">
        <v>338</v>
      </c>
      <c r="D319" t="s">
        <v>397</v>
      </c>
      <c r="E319" t="s">
        <v>5</v>
      </c>
      <c r="G319">
        <v>32</v>
      </c>
      <c r="H319" s="55" t="str">
        <f t="shared" si="16"/>
        <v/>
      </c>
      <c r="I319" s="55">
        <f t="shared" si="17"/>
        <v>1849</v>
      </c>
      <c r="J319" t="s">
        <v>1301</v>
      </c>
      <c r="K319" t="s">
        <v>1269</v>
      </c>
      <c r="L319" s="52" t="str">
        <f t="shared" si="19"/>
        <v>Wife</v>
      </c>
      <c r="M319" s="52">
        <f t="shared" si="18"/>
        <v>317</v>
      </c>
      <c r="N319" s="2" t="s">
        <v>254</v>
      </c>
      <c r="O319" s="2">
        <v>139</v>
      </c>
      <c r="P319" s="52" t="s">
        <v>1651</v>
      </c>
    </row>
    <row r="320" spans="1:16" x14ac:dyDescent="0.2">
      <c r="A320" s="52">
        <v>319</v>
      </c>
      <c r="B320" t="s">
        <v>293</v>
      </c>
      <c r="C320" t="s">
        <v>335</v>
      </c>
      <c r="D320" t="s">
        <v>400</v>
      </c>
      <c r="E320" t="s">
        <v>1309</v>
      </c>
      <c r="G320">
        <v>11</v>
      </c>
      <c r="H320" s="55" t="str">
        <f t="shared" si="16"/>
        <v/>
      </c>
      <c r="I320" s="55">
        <f t="shared" si="17"/>
        <v>1870</v>
      </c>
      <c r="J320" t="s">
        <v>784</v>
      </c>
      <c r="K320" t="s">
        <v>601</v>
      </c>
      <c r="L320" s="52" t="str">
        <f t="shared" si="19"/>
        <v>Daughter</v>
      </c>
      <c r="M320" s="52">
        <f t="shared" si="18"/>
        <v>317</v>
      </c>
      <c r="N320" s="2" t="s">
        <v>254</v>
      </c>
      <c r="O320" s="2">
        <v>139</v>
      </c>
      <c r="P320" s="52" t="s">
        <v>1651</v>
      </c>
    </row>
    <row r="321" spans="1:16" x14ac:dyDescent="0.2">
      <c r="A321" s="52">
        <v>320</v>
      </c>
      <c r="B321" t="s">
        <v>293</v>
      </c>
      <c r="C321" t="s">
        <v>448</v>
      </c>
      <c r="D321" t="s">
        <v>409</v>
      </c>
      <c r="E321" t="s">
        <v>1309</v>
      </c>
      <c r="F321">
        <v>6</v>
      </c>
      <c r="H321" s="55">
        <f t="shared" si="16"/>
        <v>1875</v>
      </c>
      <c r="I321" s="55" t="str">
        <f t="shared" si="17"/>
        <v/>
      </c>
      <c r="J321" t="s">
        <v>784</v>
      </c>
      <c r="K321" t="s">
        <v>1179</v>
      </c>
      <c r="L321" s="52" t="str">
        <f t="shared" si="19"/>
        <v>Son</v>
      </c>
      <c r="M321" s="52">
        <f t="shared" si="18"/>
        <v>317</v>
      </c>
      <c r="N321" s="2" t="s">
        <v>254</v>
      </c>
      <c r="O321" s="2">
        <v>139</v>
      </c>
      <c r="P321" s="52" t="s">
        <v>1651</v>
      </c>
    </row>
    <row r="322" spans="1:16" x14ac:dyDescent="0.2">
      <c r="A322" s="52">
        <v>321</v>
      </c>
      <c r="B322" t="s">
        <v>64</v>
      </c>
      <c r="C322" t="s">
        <v>208</v>
      </c>
      <c r="D322" t="s">
        <v>9</v>
      </c>
      <c r="E322" t="s">
        <v>5</v>
      </c>
      <c r="F322">
        <v>36</v>
      </c>
      <c r="H322" s="55">
        <f t="shared" si="16"/>
        <v>1845</v>
      </c>
      <c r="I322" s="55" t="str">
        <f t="shared" si="17"/>
        <v/>
      </c>
      <c r="J322" t="s">
        <v>1270</v>
      </c>
      <c r="K322" t="s">
        <v>551</v>
      </c>
      <c r="L322" s="52" t="str">
        <f t="shared" si="19"/>
        <v>Head</v>
      </c>
      <c r="M322" s="52">
        <f t="shared" si="18"/>
        <v>321</v>
      </c>
      <c r="N322" s="2" t="s">
        <v>255</v>
      </c>
      <c r="O322" s="2">
        <v>140</v>
      </c>
      <c r="P322" s="52" t="s">
        <v>1271</v>
      </c>
    </row>
    <row r="323" spans="1:16" x14ac:dyDescent="0.2">
      <c r="A323" s="52">
        <v>322</v>
      </c>
      <c r="B323" t="s">
        <v>64</v>
      </c>
      <c r="C323" t="s">
        <v>439</v>
      </c>
      <c r="D323" t="s">
        <v>397</v>
      </c>
      <c r="E323" t="s">
        <v>5</v>
      </c>
      <c r="G323">
        <v>33</v>
      </c>
      <c r="H323" s="55" t="str">
        <f t="shared" ref="H323:H334" si="20">IF(ISBLANK(F323),"",INT(1881.25-F323))</f>
        <v/>
      </c>
      <c r="I323" s="55">
        <f t="shared" ref="I323:I334" si="21">IF(ISBLANK(G323),"",IF(ISBLANK(F323),INT(1881.25-G323),"Error"))</f>
        <v>1848</v>
      </c>
      <c r="J323" t="s">
        <v>1301</v>
      </c>
      <c r="K323" t="s">
        <v>1272</v>
      </c>
      <c r="L323" s="52" t="str">
        <f t="shared" si="19"/>
        <v>Wife</v>
      </c>
      <c r="M323" s="52">
        <f t="shared" ref="M323:M334" si="22">IF(OR(L323="Vacant",L323="Head"),A323,M322)</f>
        <v>321</v>
      </c>
      <c r="N323" s="2" t="s">
        <v>255</v>
      </c>
      <c r="O323" s="2">
        <v>140</v>
      </c>
      <c r="P323" s="52" t="s">
        <v>1651</v>
      </c>
    </row>
    <row r="324" spans="1:16" x14ac:dyDescent="0.2">
      <c r="A324" s="52">
        <v>323</v>
      </c>
      <c r="B324" t="s">
        <v>64</v>
      </c>
      <c r="C324" t="s">
        <v>1273</v>
      </c>
      <c r="D324" t="s">
        <v>400</v>
      </c>
      <c r="E324" t="s">
        <v>1309</v>
      </c>
      <c r="G324">
        <v>5</v>
      </c>
      <c r="H324" s="55" t="str">
        <f t="shared" si="20"/>
        <v/>
      </c>
      <c r="I324" s="55">
        <f t="shared" si="21"/>
        <v>1876</v>
      </c>
      <c r="J324" t="s">
        <v>784</v>
      </c>
      <c r="K324" t="s">
        <v>1115</v>
      </c>
      <c r="L324" s="52" t="str">
        <f t="shared" ref="L324:L334" si="23">IF(ISBLANK(D324),"",D324)</f>
        <v>Daughter</v>
      </c>
      <c r="M324" s="52">
        <f t="shared" si="22"/>
        <v>321</v>
      </c>
      <c r="N324" s="2" t="s">
        <v>255</v>
      </c>
      <c r="O324" s="2">
        <v>140</v>
      </c>
      <c r="P324" s="52" t="s">
        <v>1651</v>
      </c>
    </row>
    <row r="325" spans="1:16" x14ac:dyDescent="0.2">
      <c r="A325" s="52">
        <v>324</v>
      </c>
      <c r="B325" t="s">
        <v>64</v>
      </c>
      <c r="C325" t="s">
        <v>1274</v>
      </c>
      <c r="D325" t="s">
        <v>400</v>
      </c>
      <c r="E325" t="s">
        <v>1309</v>
      </c>
      <c r="G325">
        <v>3</v>
      </c>
      <c r="H325" s="55" t="str">
        <f t="shared" si="20"/>
        <v/>
      </c>
      <c r="I325" s="55">
        <f t="shared" si="21"/>
        <v>1878</v>
      </c>
      <c r="J325" s="9" t="s">
        <v>784</v>
      </c>
      <c r="K325" t="s">
        <v>1115</v>
      </c>
      <c r="L325" s="52" t="str">
        <f t="shared" si="23"/>
        <v>Daughter</v>
      </c>
      <c r="M325" s="52">
        <f t="shared" si="22"/>
        <v>321</v>
      </c>
      <c r="N325" s="2" t="s">
        <v>255</v>
      </c>
      <c r="O325" s="2">
        <v>140</v>
      </c>
      <c r="P325" s="52" t="s">
        <v>1651</v>
      </c>
    </row>
    <row r="326" spans="1:16" x14ac:dyDescent="0.2">
      <c r="A326" s="52">
        <v>325</v>
      </c>
      <c r="B326" t="s">
        <v>64</v>
      </c>
      <c r="C326" t="s">
        <v>1275</v>
      </c>
      <c r="D326" t="s">
        <v>409</v>
      </c>
      <c r="E326" t="s">
        <v>1309</v>
      </c>
      <c r="F326">
        <v>3</v>
      </c>
      <c r="H326" s="55">
        <f t="shared" si="20"/>
        <v>1878</v>
      </c>
      <c r="I326" s="55" t="str">
        <f t="shared" si="21"/>
        <v/>
      </c>
      <c r="J326" t="s">
        <v>1301</v>
      </c>
      <c r="K326" t="s">
        <v>1115</v>
      </c>
      <c r="L326" s="52" t="str">
        <f t="shared" si="23"/>
        <v>Son</v>
      </c>
      <c r="M326" s="52">
        <f t="shared" si="22"/>
        <v>321</v>
      </c>
      <c r="N326" s="2" t="s">
        <v>255</v>
      </c>
      <c r="O326" s="2">
        <v>140</v>
      </c>
      <c r="P326" s="52" t="s">
        <v>1651</v>
      </c>
    </row>
    <row r="327" spans="1:16" x14ac:dyDescent="0.2">
      <c r="A327" s="52">
        <v>326</v>
      </c>
      <c r="B327" t="s">
        <v>64</v>
      </c>
      <c r="C327" t="s">
        <v>1276</v>
      </c>
      <c r="D327" t="s">
        <v>409</v>
      </c>
      <c r="E327" t="s">
        <v>1309</v>
      </c>
      <c r="F327">
        <v>2</v>
      </c>
      <c r="H327" s="55">
        <f t="shared" si="20"/>
        <v>1879</v>
      </c>
      <c r="I327" s="55" t="str">
        <f t="shared" si="21"/>
        <v/>
      </c>
      <c r="J327" t="s">
        <v>1301</v>
      </c>
      <c r="K327" t="s">
        <v>1115</v>
      </c>
      <c r="L327" s="52" t="str">
        <f t="shared" si="23"/>
        <v>Son</v>
      </c>
      <c r="M327" s="52">
        <f t="shared" si="22"/>
        <v>321</v>
      </c>
      <c r="N327" s="2" t="s">
        <v>255</v>
      </c>
      <c r="O327" s="2">
        <v>140</v>
      </c>
      <c r="P327" s="52" t="s">
        <v>1651</v>
      </c>
    </row>
    <row r="328" spans="1:16" x14ac:dyDescent="0.2">
      <c r="A328" s="52">
        <v>327</v>
      </c>
      <c r="B328" t="s">
        <v>64</v>
      </c>
      <c r="C328" t="s">
        <v>1277</v>
      </c>
      <c r="D328" t="s">
        <v>400</v>
      </c>
      <c r="E328" t="s">
        <v>1309</v>
      </c>
      <c r="G328">
        <f>10/12</f>
        <v>0.83333333333333337</v>
      </c>
      <c r="H328" s="55" t="str">
        <f t="shared" si="20"/>
        <v/>
      </c>
      <c r="I328" s="55">
        <f t="shared" si="21"/>
        <v>1880</v>
      </c>
      <c r="J328" t="s">
        <v>1301</v>
      </c>
      <c r="K328" t="s">
        <v>1115</v>
      </c>
      <c r="L328" s="52" t="str">
        <f t="shared" si="23"/>
        <v>Daughter</v>
      </c>
      <c r="M328" s="52">
        <f t="shared" si="22"/>
        <v>321</v>
      </c>
      <c r="N328" s="2" t="s">
        <v>255</v>
      </c>
      <c r="O328" s="2">
        <v>140</v>
      </c>
      <c r="P328" s="52" t="s">
        <v>1651</v>
      </c>
    </row>
    <row r="329" spans="1:16" x14ac:dyDescent="0.2">
      <c r="A329" s="52">
        <v>328</v>
      </c>
      <c r="B329" t="s">
        <v>173</v>
      </c>
      <c r="C329" t="s">
        <v>439</v>
      </c>
      <c r="D329" t="s">
        <v>422</v>
      </c>
      <c r="E329" t="s">
        <v>761</v>
      </c>
      <c r="G329">
        <v>23</v>
      </c>
      <c r="H329" s="55" t="str">
        <f t="shared" si="20"/>
        <v/>
      </c>
      <c r="I329" s="55">
        <f t="shared" si="21"/>
        <v>1858</v>
      </c>
      <c r="J329" t="s">
        <v>435</v>
      </c>
      <c r="K329" t="s">
        <v>407</v>
      </c>
      <c r="L329" s="52" t="str">
        <f t="shared" si="23"/>
        <v>Servant</v>
      </c>
      <c r="M329" s="52">
        <f t="shared" si="22"/>
        <v>321</v>
      </c>
      <c r="N329" s="2" t="s">
        <v>255</v>
      </c>
      <c r="O329" s="2">
        <v>140</v>
      </c>
      <c r="P329" s="52" t="s">
        <v>1651</v>
      </c>
    </row>
    <row r="330" spans="1:16" x14ac:dyDescent="0.2">
      <c r="A330" s="52">
        <v>329</v>
      </c>
      <c r="B330" t="s">
        <v>1278</v>
      </c>
      <c r="C330" t="s">
        <v>345</v>
      </c>
      <c r="D330" t="s">
        <v>422</v>
      </c>
      <c r="E330" t="s">
        <v>761</v>
      </c>
      <c r="G330">
        <v>18</v>
      </c>
      <c r="H330" s="55" t="str">
        <f t="shared" si="20"/>
        <v/>
      </c>
      <c r="I330" s="55">
        <f t="shared" si="21"/>
        <v>1863</v>
      </c>
      <c r="J330" t="s">
        <v>542</v>
      </c>
      <c r="K330" t="s">
        <v>733</v>
      </c>
      <c r="L330" s="52" t="str">
        <f t="shared" si="23"/>
        <v>Servant</v>
      </c>
      <c r="M330" s="52">
        <f t="shared" si="22"/>
        <v>321</v>
      </c>
      <c r="N330" s="2" t="s">
        <v>255</v>
      </c>
      <c r="O330" s="2">
        <v>140</v>
      </c>
      <c r="P330" s="52" t="s">
        <v>1651</v>
      </c>
    </row>
    <row r="331" spans="1:16" x14ac:dyDescent="0.2">
      <c r="A331" s="52">
        <v>330</v>
      </c>
      <c r="B331" t="s">
        <v>66</v>
      </c>
      <c r="C331" t="s">
        <v>425</v>
      </c>
      <c r="D331" t="s">
        <v>422</v>
      </c>
      <c r="E331" t="s">
        <v>761</v>
      </c>
      <c r="G331">
        <v>16</v>
      </c>
      <c r="H331" s="55" t="str">
        <f t="shared" si="20"/>
        <v/>
      </c>
      <c r="I331" s="55">
        <f t="shared" si="21"/>
        <v>1865</v>
      </c>
      <c r="J331" t="s">
        <v>1279</v>
      </c>
      <c r="K331" t="s">
        <v>860</v>
      </c>
      <c r="L331" s="52" t="str">
        <f t="shared" si="23"/>
        <v>Servant</v>
      </c>
      <c r="M331" s="52">
        <f t="shared" si="22"/>
        <v>321</v>
      </c>
      <c r="N331" s="2" t="s">
        <v>255</v>
      </c>
      <c r="O331" s="2">
        <v>140</v>
      </c>
      <c r="P331" s="52" t="s">
        <v>1651</v>
      </c>
    </row>
    <row r="332" spans="1:16" x14ac:dyDescent="0.2">
      <c r="A332" s="52">
        <v>331</v>
      </c>
      <c r="B332" t="s">
        <v>935</v>
      </c>
      <c r="C332" t="s">
        <v>44</v>
      </c>
      <c r="D332" t="s">
        <v>422</v>
      </c>
      <c r="E332" t="s">
        <v>761</v>
      </c>
      <c r="F332">
        <v>19</v>
      </c>
      <c r="H332" s="55">
        <f t="shared" si="20"/>
        <v>1862</v>
      </c>
      <c r="I332" s="55" t="str">
        <f t="shared" si="21"/>
        <v/>
      </c>
      <c r="J332" t="s">
        <v>1241</v>
      </c>
      <c r="K332" t="s">
        <v>598</v>
      </c>
      <c r="L332" s="52" t="str">
        <f t="shared" si="23"/>
        <v>Servant</v>
      </c>
      <c r="M332" s="52">
        <f t="shared" si="22"/>
        <v>321</v>
      </c>
      <c r="N332" s="2" t="s">
        <v>255</v>
      </c>
      <c r="O332" s="2">
        <v>140</v>
      </c>
      <c r="P332" s="52" t="s">
        <v>1651</v>
      </c>
    </row>
    <row r="333" spans="1:16" x14ac:dyDescent="0.2">
      <c r="A333" s="52">
        <v>332</v>
      </c>
      <c r="B333" t="s">
        <v>212</v>
      </c>
      <c r="C333" t="s">
        <v>167</v>
      </c>
      <c r="D333" t="s">
        <v>422</v>
      </c>
      <c r="E333" t="s">
        <v>761</v>
      </c>
      <c r="F333">
        <v>17</v>
      </c>
      <c r="H333" s="55">
        <f t="shared" si="20"/>
        <v>1864</v>
      </c>
      <c r="I333" s="55" t="str">
        <f t="shared" si="21"/>
        <v/>
      </c>
      <c r="J333" t="s">
        <v>1241</v>
      </c>
      <c r="K333" t="s">
        <v>1115</v>
      </c>
      <c r="L333" s="52" t="str">
        <f t="shared" si="23"/>
        <v>Servant</v>
      </c>
      <c r="M333" s="52">
        <f t="shared" si="22"/>
        <v>321</v>
      </c>
      <c r="N333" s="2" t="s">
        <v>255</v>
      </c>
      <c r="O333" s="2">
        <v>140</v>
      </c>
      <c r="P333" s="52" t="s">
        <v>1651</v>
      </c>
    </row>
    <row r="334" spans="1:16" x14ac:dyDescent="0.2">
      <c r="A334" s="52">
        <v>333</v>
      </c>
      <c r="B334" t="s">
        <v>1280</v>
      </c>
      <c r="C334" t="s">
        <v>60</v>
      </c>
      <c r="D334" t="s">
        <v>422</v>
      </c>
      <c r="E334" t="s">
        <v>761</v>
      </c>
      <c r="F334">
        <v>17</v>
      </c>
      <c r="H334" s="55">
        <f t="shared" si="20"/>
        <v>1864</v>
      </c>
      <c r="I334" s="55" t="str">
        <f t="shared" si="21"/>
        <v/>
      </c>
      <c r="J334" t="s">
        <v>184</v>
      </c>
      <c r="K334" t="s">
        <v>564</v>
      </c>
      <c r="L334" s="52" t="str">
        <f t="shared" si="23"/>
        <v>Servant</v>
      </c>
      <c r="M334" s="52">
        <f t="shared" si="22"/>
        <v>321</v>
      </c>
      <c r="N334" s="2" t="s">
        <v>255</v>
      </c>
      <c r="O334" s="2">
        <v>140</v>
      </c>
      <c r="P334" s="52" t="s">
        <v>1651</v>
      </c>
    </row>
  </sheetData>
  <autoFilter ref="A1:P334"/>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316"/>
  <sheetViews>
    <sheetView workbookViewId="0">
      <pane xSplit="1" ySplit="1" topLeftCell="B2" activePane="bottomRight" state="frozen"/>
      <selection pane="topRight" activeCell="B1" sqref="B1"/>
      <selection pane="bottomLeft" activeCell="A2" sqref="A2"/>
      <selection pane="bottomRight" activeCell="K317" sqref="K317"/>
    </sheetView>
  </sheetViews>
  <sheetFormatPr defaultRowHeight="12.75" x14ac:dyDescent="0.2"/>
  <cols>
    <col min="1" max="1" width="9.140625" style="52"/>
    <col min="2" max="2" width="14.42578125" customWidth="1"/>
    <col min="3" max="3" width="12.28515625" customWidth="1"/>
    <col min="6" max="6" width="8.140625" customWidth="1"/>
    <col min="7" max="7" width="7.7109375" customWidth="1"/>
    <col min="8" max="8" width="8.42578125" style="52" customWidth="1"/>
    <col min="9" max="9" width="7.7109375" style="52" customWidth="1"/>
    <col min="10" max="11" width="24.28515625" customWidth="1"/>
    <col min="12" max="12" width="10.5703125" customWidth="1"/>
    <col min="13" max="14" width="9.140625" style="52"/>
    <col min="15" max="15" width="24.140625" customWidth="1"/>
    <col min="16" max="16" width="6.28515625" customWidth="1"/>
    <col min="18" max="18" width="21.42578125" style="52" customWidth="1"/>
  </cols>
  <sheetData>
    <row r="1" spans="1:18" s="1" customFormat="1" ht="55.5" x14ac:dyDescent="0.25">
      <c r="A1" s="57" t="s">
        <v>4</v>
      </c>
      <c r="B1" s="1" t="s">
        <v>7</v>
      </c>
      <c r="C1" s="1" t="s">
        <v>8</v>
      </c>
      <c r="D1" s="1" t="s">
        <v>0</v>
      </c>
      <c r="E1" s="1" t="s">
        <v>5</v>
      </c>
      <c r="F1" s="1" t="s">
        <v>20</v>
      </c>
      <c r="G1" s="1" t="s">
        <v>21</v>
      </c>
      <c r="H1" s="57" t="s">
        <v>629</v>
      </c>
      <c r="I1" s="57" t="s">
        <v>630</v>
      </c>
      <c r="J1" s="1" t="s">
        <v>2</v>
      </c>
      <c r="K1" s="1" t="s">
        <v>1</v>
      </c>
      <c r="L1" s="6" t="s">
        <v>1703</v>
      </c>
      <c r="M1" s="66" t="s">
        <v>10</v>
      </c>
      <c r="N1" s="66" t="s">
        <v>11</v>
      </c>
      <c r="O1" s="1" t="s">
        <v>3</v>
      </c>
      <c r="P1" s="6" t="s">
        <v>321</v>
      </c>
      <c r="Q1" s="1" t="s">
        <v>6</v>
      </c>
      <c r="R1" s="57" t="s">
        <v>40</v>
      </c>
    </row>
    <row r="2" spans="1:18" x14ac:dyDescent="0.2">
      <c r="A2" s="52">
        <v>1</v>
      </c>
      <c r="B2" t="s">
        <v>283</v>
      </c>
      <c r="C2" t="s">
        <v>65</v>
      </c>
      <c r="D2" t="s">
        <v>9</v>
      </c>
      <c r="E2" t="s">
        <v>5</v>
      </c>
      <c r="F2">
        <v>46</v>
      </c>
      <c r="H2" s="55">
        <f>IF(ISBLANK(F2),"",INT(1891.25-F2))</f>
        <v>1845</v>
      </c>
      <c r="I2" s="55" t="str">
        <f>IF(ISBLANK(G2),"",IF(ISBLANK(F2),INT(1891.25-G2),"Error"))</f>
        <v/>
      </c>
      <c r="J2" t="s">
        <v>18</v>
      </c>
      <c r="K2" t="s">
        <v>569</v>
      </c>
      <c r="L2" s="2" t="s">
        <v>1421</v>
      </c>
      <c r="M2" s="52" t="str">
        <f t="shared" ref="M2:M65" si="0">IF(ISBLANK(D2),"",D2)</f>
        <v>Head</v>
      </c>
      <c r="N2" s="52">
        <f t="shared" ref="N2:N65" si="1">IF(OR(M2="Vacant",M2="Head"),A2,N1)</f>
        <v>1</v>
      </c>
      <c r="O2" s="2" t="s">
        <v>294</v>
      </c>
      <c r="P2" s="2">
        <v>0</v>
      </c>
      <c r="Q2" s="2">
        <v>1</v>
      </c>
      <c r="R2" s="52" t="s">
        <v>1651</v>
      </c>
    </row>
    <row r="3" spans="1:18" x14ac:dyDescent="0.2">
      <c r="A3" s="52">
        <v>2</v>
      </c>
      <c r="B3" t="s">
        <v>283</v>
      </c>
      <c r="C3" t="s">
        <v>609</v>
      </c>
      <c r="D3" t="s">
        <v>397</v>
      </c>
      <c r="E3" t="s">
        <v>5</v>
      </c>
      <c r="G3">
        <v>44</v>
      </c>
      <c r="H3" s="55" t="str">
        <f t="shared" ref="H3:H66" si="2">IF(ISBLANK(F3),"",INT(1891.25-F3))</f>
        <v/>
      </c>
      <c r="I3" s="55">
        <f t="shared" ref="I3:I66" si="3">IF(ISBLANK(G3),"",IF(ISBLANK(F3),INT(1891.25-G3),"Error"))</f>
        <v>1847</v>
      </c>
      <c r="J3" t="s">
        <v>1301</v>
      </c>
      <c r="K3" t="s">
        <v>1662</v>
      </c>
      <c r="L3" s="2" t="s">
        <v>1309</v>
      </c>
      <c r="M3" s="52" t="str">
        <f t="shared" si="0"/>
        <v>Wife</v>
      </c>
      <c r="N3" s="52">
        <f t="shared" si="1"/>
        <v>1</v>
      </c>
      <c r="O3" s="2" t="s">
        <v>294</v>
      </c>
      <c r="P3" s="2"/>
      <c r="Q3" s="2">
        <v>1</v>
      </c>
      <c r="R3" s="52" t="s">
        <v>1651</v>
      </c>
    </row>
    <row r="4" spans="1:18" x14ac:dyDescent="0.2">
      <c r="A4" s="52">
        <v>3</v>
      </c>
      <c r="B4" t="s">
        <v>283</v>
      </c>
      <c r="C4" t="s">
        <v>1659</v>
      </c>
      <c r="D4" t="s">
        <v>400</v>
      </c>
      <c r="E4" t="s">
        <v>761</v>
      </c>
      <c r="G4">
        <v>17</v>
      </c>
      <c r="H4" s="55" t="str">
        <f t="shared" si="2"/>
        <v/>
      </c>
      <c r="I4" s="55">
        <f t="shared" si="3"/>
        <v>1874</v>
      </c>
      <c r="J4" t="s">
        <v>1301</v>
      </c>
      <c r="K4" t="s">
        <v>1662</v>
      </c>
      <c r="L4" s="2" t="s">
        <v>1309</v>
      </c>
      <c r="M4" s="52" t="str">
        <f t="shared" si="0"/>
        <v>Daughter</v>
      </c>
      <c r="N4" s="52">
        <f t="shared" si="1"/>
        <v>1</v>
      </c>
      <c r="O4" s="2" t="s">
        <v>294</v>
      </c>
      <c r="P4" s="2"/>
      <c r="Q4" s="2">
        <v>1</v>
      </c>
      <c r="R4" s="52" t="s">
        <v>1651</v>
      </c>
    </row>
    <row r="5" spans="1:18" x14ac:dyDescent="0.2">
      <c r="A5" s="52">
        <v>4</v>
      </c>
      <c r="B5" t="s">
        <v>283</v>
      </c>
      <c r="C5" t="s">
        <v>1660</v>
      </c>
      <c r="D5" t="s">
        <v>400</v>
      </c>
      <c r="E5" t="s">
        <v>761</v>
      </c>
      <c r="G5">
        <v>2</v>
      </c>
      <c r="H5" s="55" t="str">
        <f t="shared" si="2"/>
        <v/>
      </c>
      <c r="I5" s="55">
        <f t="shared" si="3"/>
        <v>1889</v>
      </c>
      <c r="J5" t="s">
        <v>1301</v>
      </c>
      <c r="K5" t="s">
        <v>1115</v>
      </c>
      <c r="L5" s="2" t="s">
        <v>1309</v>
      </c>
      <c r="M5" s="52" t="str">
        <f t="shared" si="0"/>
        <v>Daughter</v>
      </c>
      <c r="N5" s="52">
        <f t="shared" si="1"/>
        <v>1</v>
      </c>
      <c r="O5" s="2" t="s">
        <v>294</v>
      </c>
      <c r="P5" s="2"/>
      <c r="Q5" s="2">
        <v>1</v>
      </c>
      <c r="R5" s="52" t="s">
        <v>1651</v>
      </c>
    </row>
    <row r="6" spans="1:18" x14ac:dyDescent="0.2">
      <c r="A6" s="52">
        <v>5</v>
      </c>
      <c r="B6" t="s">
        <v>1661</v>
      </c>
      <c r="C6" t="s">
        <v>169</v>
      </c>
      <c r="D6" t="s">
        <v>422</v>
      </c>
      <c r="E6" t="s">
        <v>761</v>
      </c>
      <c r="G6">
        <v>21</v>
      </c>
      <c r="H6" s="55" t="str">
        <f t="shared" si="2"/>
        <v/>
      </c>
      <c r="I6" s="55">
        <f t="shared" si="3"/>
        <v>1870</v>
      </c>
      <c r="J6" t="s">
        <v>1538</v>
      </c>
      <c r="K6" t="s">
        <v>1662</v>
      </c>
      <c r="L6" s="2" t="s">
        <v>1677</v>
      </c>
      <c r="M6" s="52" t="str">
        <f t="shared" si="0"/>
        <v>Servant</v>
      </c>
      <c r="N6" s="52">
        <f t="shared" si="1"/>
        <v>1</v>
      </c>
      <c r="O6" s="2" t="s">
        <v>294</v>
      </c>
      <c r="P6" s="2"/>
      <c r="Q6" s="2">
        <v>1</v>
      </c>
      <c r="R6" s="52" t="s">
        <v>1651</v>
      </c>
    </row>
    <row r="7" spans="1:18" x14ac:dyDescent="0.2">
      <c r="A7" s="52">
        <v>6</v>
      </c>
      <c r="B7" t="s">
        <v>342</v>
      </c>
      <c r="C7" t="s">
        <v>585</v>
      </c>
      <c r="D7" t="s">
        <v>422</v>
      </c>
      <c r="E7" t="s">
        <v>761</v>
      </c>
      <c r="G7">
        <v>15</v>
      </c>
      <c r="H7" s="55" t="str">
        <f t="shared" si="2"/>
        <v/>
      </c>
      <c r="I7" s="55">
        <f t="shared" si="3"/>
        <v>1876</v>
      </c>
      <c r="J7" t="s">
        <v>542</v>
      </c>
      <c r="K7" t="s">
        <v>861</v>
      </c>
      <c r="L7" s="2" t="s">
        <v>1677</v>
      </c>
      <c r="M7" s="52" t="str">
        <f t="shared" si="0"/>
        <v>Servant</v>
      </c>
      <c r="N7" s="52">
        <f t="shared" si="1"/>
        <v>1</v>
      </c>
      <c r="O7" s="2" t="s">
        <v>294</v>
      </c>
      <c r="P7" s="2"/>
      <c r="Q7" s="2">
        <v>1</v>
      </c>
      <c r="R7" s="52" t="s">
        <v>1651</v>
      </c>
    </row>
    <row r="8" spans="1:18" x14ac:dyDescent="0.2">
      <c r="A8" s="52">
        <v>7</v>
      </c>
      <c r="B8" t="s">
        <v>1663</v>
      </c>
      <c r="C8" t="s">
        <v>192</v>
      </c>
      <c r="D8" t="s">
        <v>422</v>
      </c>
      <c r="E8" t="s">
        <v>761</v>
      </c>
      <c r="F8">
        <v>18</v>
      </c>
      <c r="H8" s="55">
        <f t="shared" si="2"/>
        <v>1873</v>
      </c>
      <c r="I8" s="55" t="str">
        <f t="shared" si="3"/>
        <v/>
      </c>
      <c r="J8" t="s">
        <v>184</v>
      </c>
      <c r="K8" t="s">
        <v>1664</v>
      </c>
      <c r="L8" s="2" t="s">
        <v>1677</v>
      </c>
      <c r="M8" s="52" t="str">
        <f t="shared" si="0"/>
        <v>Servant</v>
      </c>
      <c r="N8" s="52">
        <f t="shared" si="1"/>
        <v>1</v>
      </c>
      <c r="O8" s="2" t="s">
        <v>294</v>
      </c>
      <c r="P8" s="2"/>
      <c r="Q8" s="2">
        <v>1</v>
      </c>
      <c r="R8" s="52" t="s">
        <v>1651</v>
      </c>
    </row>
    <row r="9" spans="1:18" x14ac:dyDescent="0.2">
      <c r="A9" s="52">
        <v>8</v>
      </c>
      <c r="B9" t="s">
        <v>322</v>
      </c>
      <c r="C9" t="s">
        <v>167</v>
      </c>
      <c r="D9" t="s">
        <v>9</v>
      </c>
      <c r="E9" t="s">
        <v>5</v>
      </c>
      <c r="F9">
        <v>38</v>
      </c>
      <c r="H9" s="55">
        <f t="shared" si="2"/>
        <v>1853</v>
      </c>
      <c r="I9" s="55" t="str">
        <f t="shared" si="3"/>
        <v/>
      </c>
      <c r="J9" t="s">
        <v>295</v>
      </c>
      <c r="K9" t="s">
        <v>1666</v>
      </c>
      <c r="L9" s="2" t="s">
        <v>1677</v>
      </c>
      <c r="M9" s="52" t="str">
        <f t="shared" si="0"/>
        <v>Head</v>
      </c>
      <c r="N9" s="52">
        <f t="shared" si="1"/>
        <v>8</v>
      </c>
      <c r="O9" s="2" t="s">
        <v>294</v>
      </c>
      <c r="P9" s="2">
        <v>4</v>
      </c>
      <c r="Q9" s="2">
        <v>2</v>
      </c>
      <c r="R9" s="52" t="s">
        <v>1651</v>
      </c>
    </row>
    <row r="10" spans="1:18" x14ac:dyDescent="0.2">
      <c r="A10" s="52">
        <v>9</v>
      </c>
      <c r="B10" t="s">
        <v>322</v>
      </c>
      <c r="C10" t="s">
        <v>425</v>
      </c>
      <c r="D10" t="s">
        <v>397</v>
      </c>
      <c r="E10" t="s">
        <v>5</v>
      </c>
      <c r="G10">
        <v>34</v>
      </c>
      <c r="H10" s="55" t="str">
        <f t="shared" si="2"/>
        <v/>
      </c>
      <c r="I10" s="55">
        <f t="shared" si="3"/>
        <v>1857</v>
      </c>
      <c r="J10" t="s">
        <v>1301</v>
      </c>
      <c r="K10" t="s">
        <v>622</v>
      </c>
      <c r="L10" s="2" t="s">
        <v>1309</v>
      </c>
      <c r="M10" s="52" t="str">
        <f t="shared" si="0"/>
        <v>Wife</v>
      </c>
      <c r="N10" s="52">
        <f t="shared" si="1"/>
        <v>8</v>
      </c>
      <c r="O10" s="2" t="s">
        <v>294</v>
      </c>
      <c r="P10" s="2"/>
      <c r="Q10" s="2">
        <v>2</v>
      </c>
      <c r="R10" s="52" t="s">
        <v>1651</v>
      </c>
    </row>
    <row r="11" spans="1:18" x14ac:dyDescent="0.2">
      <c r="A11" s="52">
        <v>10</v>
      </c>
      <c r="B11" t="s">
        <v>68</v>
      </c>
      <c r="C11" t="s">
        <v>71</v>
      </c>
      <c r="D11" t="s">
        <v>422</v>
      </c>
      <c r="E11" t="s">
        <v>761</v>
      </c>
      <c r="F11">
        <v>18</v>
      </c>
      <c r="H11" s="55">
        <f t="shared" si="2"/>
        <v>1873</v>
      </c>
      <c r="I11" s="55" t="str">
        <f t="shared" si="3"/>
        <v/>
      </c>
      <c r="J11" t="s">
        <v>247</v>
      </c>
      <c r="K11" t="s">
        <v>1667</v>
      </c>
      <c r="L11" s="2" t="s">
        <v>1677</v>
      </c>
      <c r="M11" s="52" t="str">
        <f t="shared" si="0"/>
        <v>Servant</v>
      </c>
      <c r="N11" s="52">
        <f t="shared" si="1"/>
        <v>8</v>
      </c>
      <c r="O11" s="2" t="s">
        <v>294</v>
      </c>
      <c r="P11" s="2"/>
      <c r="Q11" s="2">
        <v>2</v>
      </c>
      <c r="R11" s="52" t="s">
        <v>1651</v>
      </c>
    </row>
    <row r="12" spans="1:18" x14ac:dyDescent="0.2">
      <c r="A12" s="52">
        <v>11</v>
      </c>
      <c r="B12" t="s">
        <v>1665</v>
      </c>
      <c r="C12" t="s">
        <v>276</v>
      </c>
      <c r="D12" t="s">
        <v>705</v>
      </c>
      <c r="E12" t="s">
        <v>502</v>
      </c>
      <c r="F12">
        <v>61</v>
      </c>
      <c r="H12" s="55">
        <f t="shared" si="2"/>
        <v>1830</v>
      </c>
      <c r="I12" s="55" t="str">
        <f t="shared" si="3"/>
        <v/>
      </c>
      <c r="J12" t="s">
        <v>247</v>
      </c>
      <c r="K12" t="s">
        <v>1297</v>
      </c>
      <c r="L12" s="2" t="s">
        <v>1677</v>
      </c>
      <c r="M12" s="52" t="str">
        <f t="shared" si="0"/>
        <v>Lodger</v>
      </c>
      <c r="N12" s="52">
        <f t="shared" si="1"/>
        <v>8</v>
      </c>
      <c r="O12" s="2" t="s">
        <v>294</v>
      </c>
      <c r="P12" s="2"/>
      <c r="Q12" s="2">
        <v>2</v>
      </c>
      <c r="R12" s="52" t="s">
        <v>1651</v>
      </c>
    </row>
    <row r="13" spans="1:18" x14ac:dyDescent="0.2">
      <c r="A13" s="52">
        <v>12</v>
      </c>
      <c r="B13" t="s">
        <v>1668</v>
      </c>
      <c r="C13" t="s">
        <v>50</v>
      </c>
      <c r="D13" t="s">
        <v>9</v>
      </c>
      <c r="E13" t="s">
        <v>5</v>
      </c>
      <c r="F13">
        <v>30</v>
      </c>
      <c r="H13" s="55">
        <f t="shared" si="2"/>
        <v>1861</v>
      </c>
      <c r="I13" s="55" t="str">
        <f t="shared" si="3"/>
        <v/>
      </c>
      <c r="J13" t="s">
        <v>247</v>
      </c>
      <c r="K13" t="s">
        <v>733</v>
      </c>
      <c r="L13" s="2" t="s">
        <v>1677</v>
      </c>
      <c r="M13" s="52" t="str">
        <f t="shared" si="0"/>
        <v>Head</v>
      </c>
      <c r="N13" s="52">
        <f t="shared" si="1"/>
        <v>12</v>
      </c>
      <c r="O13" s="2" t="s">
        <v>296</v>
      </c>
      <c r="P13" s="2">
        <v>4</v>
      </c>
      <c r="Q13" s="2">
        <v>3</v>
      </c>
      <c r="R13" s="52" t="s">
        <v>1651</v>
      </c>
    </row>
    <row r="14" spans="1:18" x14ac:dyDescent="0.2">
      <c r="A14" s="52">
        <v>13</v>
      </c>
      <c r="B14" t="s">
        <v>1668</v>
      </c>
      <c r="C14" t="s">
        <v>503</v>
      </c>
      <c r="D14" t="s">
        <v>397</v>
      </c>
      <c r="E14" t="s">
        <v>5</v>
      </c>
      <c r="G14">
        <v>29</v>
      </c>
      <c r="H14" s="55" t="str">
        <f t="shared" si="2"/>
        <v/>
      </c>
      <c r="I14" s="55">
        <f t="shared" si="3"/>
        <v>1862</v>
      </c>
      <c r="J14" t="s">
        <v>1301</v>
      </c>
      <c r="K14" t="s">
        <v>1671</v>
      </c>
      <c r="L14" s="2" t="s">
        <v>1309</v>
      </c>
      <c r="M14" s="52" t="str">
        <f t="shared" si="0"/>
        <v>Wife</v>
      </c>
      <c r="N14" s="52">
        <f t="shared" si="1"/>
        <v>12</v>
      </c>
      <c r="O14" s="2" t="s">
        <v>296</v>
      </c>
      <c r="P14" s="2"/>
      <c r="Q14" s="2">
        <v>3</v>
      </c>
      <c r="R14" s="52" t="s">
        <v>1651</v>
      </c>
    </row>
    <row r="15" spans="1:18" x14ac:dyDescent="0.2">
      <c r="A15" s="52">
        <v>14</v>
      </c>
      <c r="B15" t="s">
        <v>1668</v>
      </c>
      <c r="C15" t="s">
        <v>514</v>
      </c>
      <c r="D15" t="s">
        <v>400</v>
      </c>
      <c r="E15" t="s">
        <v>1309</v>
      </c>
      <c r="G15">
        <v>3</v>
      </c>
      <c r="H15" s="55" t="str">
        <f t="shared" si="2"/>
        <v/>
      </c>
      <c r="I15" s="55">
        <f t="shared" si="3"/>
        <v>1888</v>
      </c>
      <c r="J15" t="s">
        <v>1301</v>
      </c>
      <c r="K15" t="s">
        <v>1670</v>
      </c>
      <c r="L15" s="2" t="s">
        <v>1309</v>
      </c>
      <c r="M15" s="52" t="str">
        <f t="shared" si="0"/>
        <v>Daughter</v>
      </c>
      <c r="N15" s="52">
        <f t="shared" si="1"/>
        <v>12</v>
      </c>
      <c r="O15" s="2" t="s">
        <v>296</v>
      </c>
      <c r="P15" s="2"/>
      <c r="Q15" s="2">
        <v>3</v>
      </c>
      <c r="R15" s="52" t="s">
        <v>1651</v>
      </c>
    </row>
    <row r="16" spans="1:18" x14ac:dyDescent="0.2">
      <c r="A16" s="52">
        <v>15</v>
      </c>
      <c r="B16" t="s">
        <v>1668</v>
      </c>
      <c r="C16" t="s">
        <v>385</v>
      </c>
      <c r="D16" t="s">
        <v>409</v>
      </c>
      <c r="E16" t="s">
        <v>1309</v>
      </c>
      <c r="F16">
        <v>0.5</v>
      </c>
      <c r="H16" s="55">
        <f t="shared" si="2"/>
        <v>1890</v>
      </c>
      <c r="I16" s="55" t="str">
        <f t="shared" si="3"/>
        <v/>
      </c>
      <c r="J16" t="s">
        <v>1301</v>
      </c>
      <c r="K16" t="s">
        <v>1669</v>
      </c>
      <c r="L16" s="2" t="s">
        <v>1309</v>
      </c>
      <c r="M16" s="52" t="str">
        <f t="shared" si="0"/>
        <v>Son</v>
      </c>
      <c r="N16" s="52">
        <f t="shared" si="1"/>
        <v>12</v>
      </c>
      <c r="O16" s="2" t="s">
        <v>296</v>
      </c>
      <c r="P16" s="2"/>
      <c r="Q16" s="2">
        <v>3</v>
      </c>
      <c r="R16" s="52" t="s">
        <v>1651</v>
      </c>
    </row>
    <row r="17" spans="1:18" x14ac:dyDescent="0.2">
      <c r="A17" s="52">
        <v>16</v>
      </c>
      <c r="B17" t="s">
        <v>283</v>
      </c>
      <c r="C17" t="s">
        <v>57</v>
      </c>
      <c r="D17" t="s">
        <v>9</v>
      </c>
      <c r="E17" t="s">
        <v>427</v>
      </c>
      <c r="G17">
        <v>65</v>
      </c>
      <c r="H17" s="55" t="str">
        <f t="shared" si="2"/>
        <v/>
      </c>
      <c r="I17" s="55">
        <f t="shared" si="3"/>
        <v>1826</v>
      </c>
      <c r="J17" t="s">
        <v>18</v>
      </c>
      <c r="K17" t="s">
        <v>1235</v>
      </c>
      <c r="L17" s="2" t="s">
        <v>1421</v>
      </c>
      <c r="M17" s="52" t="str">
        <f t="shared" si="0"/>
        <v>Head</v>
      </c>
      <c r="N17" s="52">
        <f t="shared" si="1"/>
        <v>16</v>
      </c>
      <c r="O17" s="2" t="s">
        <v>255</v>
      </c>
      <c r="P17" s="2">
        <v>0</v>
      </c>
      <c r="Q17" s="2">
        <v>4</v>
      </c>
      <c r="R17" s="52" t="s">
        <v>1651</v>
      </c>
    </row>
    <row r="18" spans="1:18" x14ac:dyDescent="0.2">
      <c r="A18" s="52">
        <v>17</v>
      </c>
      <c r="B18" t="s">
        <v>1672</v>
      </c>
      <c r="C18" t="s">
        <v>654</v>
      </c>
      <c r="D18" t="s">
        <v>464</v>
      </c>
      <c r="E18" t="s">
        <v>761</v>
      </c>
      <c r="G18">
        <v>45</v>
      </c>
      <c r="H18" s="55" t="str">
        <f t="shared" si="2"/>
        <v/>
      </c>
      <c r="I18" s="55">
        <f t="shared" si="3"/>
        <v>1846</v>
      </c>
      <c r="J18" t="s">
        <v>1673</v>
      </c>
      <c r="K18" t="s">
        <v>523</v>
      </c>
      <c r="L18" s="2" t="s">
        <v>1677</v>
      </c>
      <c r="M18" s="52" t="str">
        <f t="shared" si="0"/>
        <v>Visitor</v>
      </c>
      <c r="N18" s="52">
        <f t="shared" si="1"/>
        <v>16</v>
      </c>
      <c r="O18" s="2" t="s">
        <v>255</v>
      </c>
      <c r="P18" s="2"/>
      <c r="Q18" s="2">
        <v>4</v>
      </c>
      <c r="R18" s="52" t="s">
        <v>1651</v>
      </c>
    </row>
    <row r="19" spans="1:18" x14ac:dyDescent="0.2">
      <c r="A19" s="52">
        <v>18</v>
      </c>
      <c r="B19" t="s">
        <v>277</v>
      </c>
      <c r="C19" t="s">
        <v>1186</v>
      </c>
      <c r="D19" t="s">
        <v>422</v>
      </c>
      <c r="E19" t="s">
        <v>761</v>
      </c>
      <c r="F19">
        <v>14</v>
      </c>
      <c r="H19" s="55">
        <f t="shared" si="2"/>
        <v>1877</v>
      </c>
      <c r="I19" s="55" t="str">
        <f t="shared" si="3"/>
        <v/>
      </c>
      <c r="J19" t="s">
        <v>247</v>
      </c>
      <c r="K19" t="s">
        <v>1674</v>
      </c>
      <c r="L19" s="2" t="s">
        <v>1677</v>
      </c>
      <c r="M19" s="52" t="str">
        <f t="shared" si="0"/>
        <v>Servant</v>
      </c>
      <c r="N19" s="52">
        <f t="shared" si="1"/>
        <v>16</v>
      </c>
      <c r="O19" s="2" t="s">
        <v>255</v>
      </c>
      <c r="P19" s="2"/>
      <c r="Q19" s="2">
        <v>4</v>
      </c>
      <c r="R19" s="52" t="s">
        <v>1651</v>
      </c>
    </row>
    <row r="20" spans="1:18" x14ac:dyDescent="0.2">
      <c r="A20" s="52">
        <v>19</v>
      </c>
      <c r="B20" t="s">
        <v>1675</v>
      </c>
      <c r="C20" t="s">
        <v>50</v>
      </c>
      <c r="D20" t="s">
        <v>9</v>
      </c>
      <c r="E20" t="s">
        <v>5</v>
      </c>
      <c r="F20">
        <v>33</v>
      </c>
      <c r="H20" s="55">
        <f t="shared" si="2"/>
        <v>1858</v>
      </c>
      <c r="I20" s="55" t="str">
        <f t="shared" si="3"/>
        <v/>
      </c>
      <c r="J20" t="s">
        <v>234</v>
      </c>
      <c r="K20" t="s">
        <v>1678</v>
      </c>
      <c r="L20" s="2" t="s">
        <v>1677</v>
      </c>
      <c r="M20" s="52" t="str">
        <f t="shared" si="0"/>
        <v>Head</v>
      </c>
      <c r="N20" s="52">
        <f t="shared" si="1"/>
        <v>19</v>
      </c>
      <c r="O20" s="2" t="s">
        <v>296</v>
      </c>
      <c r="P20" s="2">
        <v>3</v>
      </c>
      <c r="Q20" s="2">
        <v>5</v>
      </c>
      <c r="R20" s="52" t="s">
        <v>1651</v>
      </c>
    </row>
    <row r="21" spans="1:18" x14ac:dyDescent="0.2">
      <c r="A21" s="52">
        <v>20</v>
      </c>
      <c r="B21" t="s">
        <v>1675</v>
      </c>
      <c r="C21" t="s">
        <v>607</v>
      </c>
      <c r="D21" t="s">
        <v>397</v>
      </c>
      <c r="E21" t="s">
        <v>5</v>
      </c>
      <c r="G21">
        <v>33</v>
      </c>
      <c r="H21" s="55" t="str">
        <f t="shared" si="2"/>
        <v/>
      </c>
      <c r="I21" s="55">
        <f t="shared" si="3"/>
        <v>1858</v>
      </c>
      <c r="J21" t="s">
        <v>1301</v>
      </c>
      <c r="K21" t="s">
        <v>1679</v>
      </c>
      <c r="L21" s="2" t="s">
        <v>1309</v>
      </c>
      <c r="M21" s="52" t="str">
        <f t="shared" si="0"/>
        <v>Wife</v>
      </c>
      <c r="N21" s="52">
        <f t="shared" si="1"/>
        <v>19</v>
      </c>
      <c r="O21" s="2" t="s">
        <v>296</v>
      </c>
      <c r="P21" s="2"/>
      <c r="Q21" s="2">
        <v>5</v>
      </c>
      <c r="R21" s="52" t="s">
        <v>1651</v>
      </c>
    </row>
    <row r="22" spans="1:18" x14ac:dyDescent="0.2">
      <c r="A22" s="52">
        <v>21</v>
      </c>
      <c r="B22" t="s">
        <v>1675</v>
      </c>
      <c r="C22" t="s">
        <v>1676</v>
      </c>
      <c r="D22" t="s">
        <v>400</v>
      </c>
      <c r="E22" t="s">
        <v>1309</v>
      </c>
      <c r="G22">
        <v>9</v>
      </c>
      <c r="H22" s="55" t="str">
        <f t="shared" si="2"/>
        <v/>
      </c>
      <c r="I22" s="55">
        <f t="shared" si="3"/>
        <v>1882</v>
      </c>
      <c r="J22" t="s">
        <v>784</v>
      </c>
      <c r="K22" t="s">
        <v>1680</v>
      </c>
      <c r="L22" s="2" t="s">
        <v>1309</v>
      </c>
      <c r="M22" s="52" t="str">
        <f t="shared" si="0"/>
        <v>Daughter</v>
      </c>
      <c r="N22" s="52">
        <f t="shared" si="1"/>
        <v>19</v>
      </c>
      <c r="O22" s="2" t="s">
        <v>296</v>
      </c>
      <c r="P22" s="2"/>
      <c r="Q22" s="2">
        <v>5</v>
      </c>
      <c r="R22" s="52" t="s">
        <v>1651</v>
      </c>
    </row>
    <row r="23" spans="1:18" x14ac:dyDescent="0.2">
      <c r="A23" s="52">
        <v>22</v>
      </c>
      <c r="B23" t="s">
        <v>323</v>
      </c>
      <c r="C23" t="s">
        <v>324</v>
      </c>
      <c r="D23" t="s">
        <v>9</v>
      </c>
      <c r="E23" t="s">
        <v>5</v>
      </c>
      <c r="F23">
        <v>28</v>
      </c>
      <c r="H23" s="55">
        <f t="shared" si="2"/>
        <v>1863</v>
      </c>
      <c r="I23" s="55" t="str">
        <f t="shared" si="3"/>
        <v/>
      </c>
      <c r="J23" t="s">
        <v>234</v>
      </c>
      <c r="K23" t="s">
        <v>1683</v>
      </c>
      <c r="L23" s="2" t="s">
        <v>1677</v>
      </c>
      <c r="M23" s="52" t="str">
        <f t="shared" si="0"/>
        <v>Head</v>
      </c>
      <c r="N23" s="52">
        <f t="shared" si="1"/>
        <v>22</v>
      </c>
      <c r="O23" t="s">
        <v>1301</v>
      </c>
      <c r="P23" s="2">
        <v>3</v>
      </c>
      <c r="Q23" s="2">
        <v>6</v>
      </c>
      <c r="R23" s="52" t="s">
        <v>1651</v>
      </c>
    </row>
    <row r="24" spans="1:18" x14ac:dyDescent="0.2">
      <c r="A24" s="52">
        <v>23</v>
      </c>
      <c r="B24" t="s">
        <v>323</v>
      </c>
      <c r="C24" t="s">
        <v>667</v>
      </c>
      <c r="D24" t="s">
        <v>397</v>
      </c>
      <c r="E24" t="s">
        <v>5</v>
      </c>
      <c r="G24">
        <v>26</v>
      </c>
      <c r="H24" s="55" t="str">
        <f t="shared" si="2"/>
        <v/>
      </c>
      <c r="I24" s="55">
        <f t="shared" si="3"/>
        <v>1865</v>
      </c>
      <c r="J24" t="s">
        <v>1301</v>
      </c>
      <c r="K24" t="s">
        <v>1684</v>
      </c>
      <c r="L24" s="2" t="s">
        <v>1309</v>
      </c>
      <c r="M24" s="52" t="str">
        <f t="shared" si="0"/>
        <v>Wife</v>
      </c>
      <c r="N24" s="52">
        <f t="shared" si="1"/>
        <v>22</v>
      </c>
      <c r="O24" t="s">
        <v>1301</v>
      </c>
      <c r="P24" s="2"/>
      <c r="Q24" s="2">
        <v>6</v>
      </c>
      <c r="R24" s="52" t="s">
        <v>1651</v>
      </c>
    </row>
    <row r="25" spans="1:18" x14ac:dyDescent="0.2">
      <c r="A25" s="52">
        <v>24</v>
      </c>
      <c r="B25" t="s">
        <v>323</v>
      </c>
      <c r="C25" t="s">
        <v>1681</v>
      </c>
      <c r="D25" t="s">
        <v>409</v>
      </c>
      <c r="E25" t="s">
        <v>1309</v>
      </c>
      <c r="F25">
        <v>2</v>
      </c>
      <c r="H25" s="55">
        <f t="shared" si="2"/>
        <v>1889</v>
      </c>
      <c r="I25" s="55" t="str">
        <f t="shared" si="3"/>
        <v/>
      </c>
      <c r="J25" t="s">
        <v>1301</v>
      </c>
      <c r="K25" t="s">
        <v>445</v>
      </c>
      <c r="L25" s="2" t="s">
        <v>1309</v>
      </c>
      <c r="M25" s="52" t="str">
        <f t="shared" si="0"/>
        <v>Son</v>
      </c>
      <c r="N25" s="52">
        <f t="shared" si="1"/>
        <v>22</v>
      </c>
      <c r="O25" t="s">
        <v>1301</v>
      </c>
      <c r="P25" s="2"/>
      <c r="Q25" s="2">
        <v>6</v>
      </c>
      <c r="R25" s="52" t="s">
        <v>1651</v>
      </c>
    </row>
    <row r="26" spans="1:18" x14ac:dyDescent="0.2">
      <c r="A26" s="52">
        <v>25</v>
      </c>
      <c r="B26" t="s">
        <v>323</v>
      </c>
      <c r="C26" t="s">
        <v>604</v>
      </c>
      <c r="D26" t="s">
        <v>400</v>
      </c>
      <c r="E26" t="s">
        <v>1309</v>
      </c>
      <c r="G26">
        <v>0.5</v>
      </c>
      <c r="H26" s="55" t="str">
        <f t="shared" si="2"/>
        <v/>
      </c>
      <c r="I26" s="55">
        <f t="shared" si="3"/>
        <v>1890</v>
      </c>
      <c r="J26" t="s">
        <v>1301</v>
      </c>
      <c r="K26" t="s">
        <v>445</v>
      </c>
      <c r="L26" s="2" t="s">
        <v>1309</v>
      </c>
      <c r="M26" s="52" t="str">
        <f t="shared" si="0"/>
        <v>Daughter</v>
      </c>
      <c r="N26" s="52">
        <f t="shared" si="1"/>
        <v>22</v>
      </c>
      <c r="O26" t="s">
        <v>1301</v>
      </c>
      <c r="P26" s="2"/>
      <c r="Q26" s="2">
        <v>6</v>
      </c>
      <c r="R26" s="52" t="s">
        <v>1651</v>
      </c>
    </row>
    <row r="27" spans="1:18" x14ac:dyDescent="0.2">
      <c r="A27" s="52">
        <v>26</v>
      </c>
      <c r="B27" t="s">
        <v>323</v>
      </c>
      <c r="C27" t="s">
        <v>1682</v>
      </c>
      <c r="D27" t="s">
        <v>464</v>
      </c>
      <c r="E27" t="s">
        <v>761</v>
      </c>
      <c r="G27">
        <v>22</v>
      </c>
      <c r="H27" s="55" t="str">
        <f t="shared" si="2"/>
        <v/>
      </c>
      <c r="I27" s="55">
        <f t="shared" si="3"/>
        <v>1869</v>
      </c>
      <c r="J27" t="s">
        <v>1301</v>
      </c>
      <c r="K27" t="s">
        <v>1683</v>
      </c>
      <c r="L27" s="2" t="s">
        <v>1309</v>
      </c>
      <c r="M27" s="52" t="str">
        <f t="shared" si="0"/>
        <v>Visitor</v>
      </c>
      <c r="N27" s="52">
        <f t="shared" si="1"/>
        <v>22</v>
      </c>
      <c r="O27" t="s">
        <v>1301</v>
      </c>
      <c r="P27" s="2"/>
      <c r="Q27" s="2">
        <v>6</v>
      </c>
      <c r="R27" s="52" t="s">
        <v>1651</v>
      </c>
    </row>
    <row r="28" spans="1:18" x14ac:dyDescent="0.2">
      <c r="A28" s="52">
        <v>27</v>
      </c>
      <c r="B28" t="s">
        <v>392</v>
      </c>
      <c r="C28" t="s">
        <v>60</v>
      </c>
      <c r="D28" t="s">
        <v>9</v>
      </c>
      <c r="E28" t="s">
        <v>5</v>
      </c>
      <c r="F28">
        <v>33</v>
      </c>
      <c r="H28" s="55">
        <f t="shared" si="2"/>
        <v>1858</v>
      </c>
      <c r="I28" s="55" t="str">
        <f t="shared" si="3"/>
        <v/>
      </c>
      <c r="J28" t="s">
        <v>1688</v>
      </c>
      <c r="K28" t="s">
        <v>863</v>
      </c>
      <c r="L28" s="2" t="s">
        <v>1677</v>
      </c>
      <c r="M28" s="52" t="str">
        <f t="shared" si="0"/>
        <v>Head</v>
      </c>
      <c r="N28" s="52">
        <f t="shared" si="1"/>
        <v>27</v>
      </c>
      <c r="O28" s="2" t="s">
        <v>296</v>
      </c>
      <c r="P28" s="2">
        <v>0</v>
      </c>
      <c r="Q28" s="2">
        <v>7</v>
      </c>
      <c r="R28" s="52" t="s">
        <v>1651</v>
      </c>
    </row>
    <row r="29" spans="1:18" x14ac:dyDescent="0.2">
      <c r="A29" s="52">
        <v>28</v>
      </c>
      <c r="B29" t="s">
        <v>392</v>
      </c>
      <c r="C29" t="s">
        <v>201</v>
      </c>
      <c r="D29" t="s">
        <v>397</v>
      </c>
      <c r="E29" t="s">
        <v>5</v>
      </c>
      <c r="G29">
        <v>34</v>
      </c>
      <c r="H29" s="55" t="str">
        <f t="shared" si="2"/>
        <v/>
      </c>
      <c r="I29" s="55">
        <f t="shared" si="3"/>
        <v>1857</v>
      </c>
      <c r="J29" t="s">
        <v>1301</v>
      </c>
      <c r="K29" t="s">
        <v>586</v>
      </c>
      <c r="L29" s="2" t="s">
        <v>1309</v>
      </c>
      <c r="M29" s="52" t="str">
        <f t="shared" si="0"/>
        <v>Wife</v>
      </c>
      <c r="N29" s="52">
        <f t="shared" si="1"/>
        <v>27</v>
      </c>
      <c r="O29" s="2" t="s">
        <v>296</v>
      </c>
      <c r="P29" s="2"/>
      <c r="Q29" s="2">
        <v>7</v>
      </c>
      <c r="R29" s="52" t="s">
        <v>1651</v>
      </c>
    </row>
    <row r="30" spans="1:18" x14ac:dyDescent="0.2">
      <c r="A30" s="52">
        <v>29</v>
      </c>
      <c r="B30" t="s">
        <v>392</v>
      </c>
      <c r="C30" t="s">
        <v>585</v>
      </c>
      <c r="D30" t="s">
        <v>400</v>
      </c>
      <c r="E30" t="s">
        <v>1309</v>
      </c>
      <c r="G30">
        <v>13</v>
      </c>
      <c r="H30" s="55" t="str">
        <f t="shared" si="2"/>
        <v/>
      </c>
      <c r="I30" s="55">
        <f t="shared" si="3"/>
        <v>1878</v>
      </c>
      <c r="J30" t="s">
        <v>1301</v>
      </c>
      <c r="K30" t="s">
        <v>586</v>
      </c>
      <c r="L30" s="2" t="s">
        <v>1309</v>
      </c>
      <c r="M30" s="52" t="str">
        <f t="shared" si="0"/>
        <v>Daughter</v>
      </c>
      <c r="N30" s="52">
        <f t="shared" si="1"/>
        <v>27</v>
      </c>
      <c r="O30" s="2" t="s">
        <v>296</v>
      </c>
      <c r="P30" s="2"/>
      <c r="Q30" s="2">
        <v>7</v>
      </c>
      <c r="R30" s="52" t="s">
        <v>1651</v>
      </c>
    </row>
    <row r="31" spans="1:18" x14ac:dyDescent="0.2">
      <c r="A31" s="52">
        <v>30</v>
      </c>
      <c r="B31" t="s">
        <v>392</v>
      </c>
      <c r="C31" t="s">
        <v>60</v>
      </c>
      <c r="D31" t="s">
        <v>409</v>
      </c>
      <c r="E31" t="s">
        <v>1309</v>
      </c>
      <c r="F31">
        <v>11</v>
      </c>
      <c r="H31" s="55">
        <f t="shared" si="2"/>
        <v>1880</v>
      </c>
      <c r="I31" s="55" t="str">
        <f t="shared" si="3"/>
        <v/>
      </c>
      <c r="J31" t="s">
        <v>1301</v>
      </c>
      <c r="K31" t="s">
        <v>1687</v>
      </c>
      <c r="L31" s="2" t="s">
        <v>1309</v>
      </c>
      <c r="M31" s="52" t="str">
        <f t="shared" si="0"/>
        <v>Son</v>
      </c>
      <c r="N31" s="52">
        <f t="shared" si="1"/>
        <v>27</v>
      </c>
      <c r="O31" s="2" t="s">
        <v>296</v>
      </c>
      <c r="P31" s="2"/>
      <c r="Q31" s="2">
        <v>7</v>
      </c>
      <c r="R31" s="52" t="s">
        <v>1651</v>
      </c>
    </row>
    <row r="32" spans="1:18" x14ac:dyDescent="0.2">
      <c r="A32" s="52">
        <v>31</v>
      </c>
      <c r="B32" t="s">
        <v>1685</v>
      </c>
      <c r="C32" t="s">
        <v>1686</v>
      </c>
      <c r="D32" t="s">
        <v>464</v>
      </c>
      <c r="E32" t="s">
        <v>761</v>
      </c>
      <c r="G32">
        <v>24</v>
      </c>
      <c r="H32" s="55" t="str">
        <f t="shared" si="2"/>
        <v/>
      </c>
      <c r="I32" s="55">
        <f t="shared" si="3"/>
        <v>1867</v>
      </c>
      <c r="J32" t="s">
        <v>1301</v>
      </c>
      <c r="K32" t="s">
        <v>586</v>
      </c>
      <c r="L32" s="2" t="s">
        <v>1309</v>
      </c>
      <c r="M32" s="52" t="str">
        <f t="shared" si="0"/>
        <v>Visitor</v>
      </c>
      <c r="N32" s="52">
        <f t="shared" si="1"/>
        <v>27</v>
      </c>
      <c r="O32" s="2" t="s">
        <v>296</v>
      </c>
      <c r="P32" s="2"/>
      <c r="Q32" s="2">
        <v>7</v>
      </c>
      <c r="R32" s="52" t="s">
        <v>1651</v>
      </c>
    </row>
    <row r="33" spans="1:18" x14ac:dyDescent="0.2">
      <c r="A33" s="52">
        <v>32</v>
      </c>
      <c r="B33" t="s">
        <v>325</v>
      </c>
      <c r="C33" t="s">
        <v>167</v>
      </c>
      <c r="D33" t="s">
        <v>9</v>
      </c>
      <c r="E33" t="s">
        <v>5</v>
      </c>
      <c r="F33">
        <v>48</v>
      </c>
      <c r="H33" s="55">
        <f t="shared" si="2"/>
        <v>1843</v>
      </c>
      <c r="I33" s="55" t="str">
        <f t="shared" si="3"/>
        <v/>
      </c>
      <c r="J33" t="s">
        <v>234</v>
      </c>
      <c r="K33" t="s">
        <v>450</v>
      </c>
      <c r="L33" s="2" t="s">
        <v>1677</v>
      </c>
      <c r="M33" s="52" t="str">
        <f t="shared" si="0"/>
        <v>Head</v>
      </c>
      <c r="N33" s="52">
        <f t="shared" si="1"/>
        <v>32</v>
      </c>
      <c r="O33" s="2" t="s">
        <v>296</v>
      </c>
      <c r="P33" s="2">
        <v>3</v>
      </c>
      <c r="Q33" s="2">
        <v>8</v>
      </c>
      <c r="R33" s="52" t="s">
        <v>1651</v>
      </c>
    </row>
    <row r="34" spans="1:18" x14ac:dyDescent="0.2">
      <c r="A34" s="52">
        <v>33</v>
      </c>
      <c r="B34" t="s">
        <v>325</v>
      </c>
      <c r="C34" t="s">
        <v>338</v>
      </c>
      <c r="D34" t="s">
        <v>397</v>
      </c>
      <c r="E34" t="s">
        <v>5</v>
      </c>
      <c r="G34">
        <v>48</v>
      </c>
      <c r="H34" s="55" t="str">
        <f t="shared" si="2"/>
        <v/>
      </c>
      <c r="I34" s="55">
        <f t="shared" si="3"/>
        <v>1843</v>
      </c>
      <c r="J34" t="s">
        <v>1301</v>
      </c>
      <c r="K34" t="s">
        <v>789</v>
      </c>
      <c r="L34" s="2" t="s">
        <v>1309</v>
      </c>
      <c r="M34" s="52" t="str">
        <f t="shared" si="0"/>
        <v>Wife</v>
      </c>
      <c r="N34" s="52">
        <f t="shared" si="1"/>
        <v>32</v>
      </c>
      <c r="O34" s="2" t="s">
        <v>296</v>
      </c>
      <c r="P34" s="2"/>
      <c r="Q34" s="2">
        <v>8</v>
      </c>
      <c r="R34" s="52" t="s">
        <v>1651</v>
      </c>
    </row>
    <row r="35" spans="1:18" x14ac:dyDescent="0.2">
      <c r="A35" s="52">
        <v>34</v>
      </c>
      <c r="B35" t="s">
        <v>325</v>
      </c>
      <c r="C35" t="s">
        <v>425</v>
      </c>
      <c r="D35" t="s">
        <v>400</v>
      </c>
      <c r="E35" t="s">
        <v>761</v>
      </c>
      <c r="G35">
        <v>17</v>
      </c>
      <c r="H35" s="55" t="str">
        <f t="shared" si="2"/>
        <v/>
      </c>
      <c r="I35" s="55">
        <f t="shared" si="3"/>
        <v>1874</v>
      </c>
      <c r="J35" t="s">
        <v>1538</v>
      </c>
      <c r="K35" t="s">
        <v>975</v>
      </c>
      <c r="L35" s="2" t="s">
        <v>1677</v>
      </c>
      <c r="M35" s="52" t="str">
        <f t="shared" si="0"/>
        <v>Daughter</v>
      </c>
      <c r="N35" s="52">
        <f t="shared" si="1"/>
        <v>32</v>
      </c>
      <c r="O35" s="2" t="s">
        <v>296</v>
      </c>
      <c r="P35" s="2"/>
      <c r="Q35" s="2">
        <v>8</v>
      </c>
      <c r="R35" s="52" t="s">
        <v>1651</v>
      </c>
    </row>
    <row r="36" spans="1:18" x14ac:dyDescent="0.2">
      <c r="A36" s="52">
        <v>35</v>
      </c>
      <c r="B36" t="s">
        <v>325</v>
      </c>
      <c r="C36" t="s">
        <v>503</v>
      </c>
      <c r="D36" t="s">
        <v>400</v>
      </c>
      <c r="E36" t="s">
        <v>761</v>
      </c>
      <c r="G36">
        <v>13</v>
      </c>
      <c r="H36" s="55" t="str">
        <f t="shared" si="2"/>
        <v/>
      </c>
      <c r="I36" s="55">
        <f t="shared" si="3"/>
        <v>1878</v>
      </c>
      <c r="J36" t="s">
        <v>784</v>
      </c>
      <c r="K36" t="s">
        <v>975</v>
      </c>
      <c r="L36" s="2" t="s">
        <v>1309</v>
      </c>
      <c r="M36" s="52" t="str">
        <f t="shared" si="0"/>
        <v>Daughter</v>
      </c>
      <c r="N36" s="52">
        <f t="shared" si="1"/>
        <v>32</v>
      </c>
      <c r="O36" s="2" t="s">
        <v>296</v>
      </c>
      <c r="P36" s="2"/>
      <c r="Q36" s="2">
        <v>8</v>
      </c>
      <c r="R36" s="52" t="s">
        <v>1651</v>
      </c>
    </row>
    <row r="37" spans="1:18" x14ac:dyDescent="0.2">
      <c r="A37" s="52">
        <v>36</v>
      </c>
      <c r="B37" t="s">
        <v>84</v>
      </c>
      <c r="C37" t="s">
        <v>326</v>
      </c>
      <c r="D37" t="s">
        <v>9</v>
      </c>
      <c r="E37" t="s">
        <v>5</v>
      </c>
      <c r="F37">
        <v>24</v>
      </c>
      <c r="H37" s="55">
        <f t="shared" si="2"/>
        <v>1867</v>
      </c>
      <c r="I37" s="55" t="str">
        <f t="shared" si="3"/>
        <v/>
      </c>
      <c r="J37" t="s">
        <v>234</v>
      </c>
      <c r="K37" t="s">
        <v>860</v>
      </c>
      <c r="L37" s="2" t="s">
        <v>1677</v>
      </c>
      <c r="M37" s="52" t="str">
        <f t="shared" si="0"/>
        <v>Head</v>
      </c>
      <c r="N37" s="52">
        <f t="shared" si="1"/>
        <v>36</v>
      </c>
      <c r="O37" s="2" t="s">
        <v>296</v>
      </c>
      <c r="P37" s="2">
        <v>0</v>
      </c>
      <c r="Q37" s="2">
        <v>9</v>
      </c>
      <c r="R37" s="52" t="s">
        <v>1651</v>
      </c>
    </row>
    <row r="38" spans="1:18" x14ac:dyDescent="0.2">
      <c r="A38" s="52">
        <v>37</v>
      </c>
      <c r="B38" t="s">
        <v>84</v>
      </c>
      <c r="C38" t="s">
        <v>430</v>
      </c>
      <c r="D38" t="s">
        <v>397</v>
      </c>
      <c r="E38" t="s">
        <v>5</v>
      </c>
      <c r="G38">
        <v>27</v>
      </c>
      <c r="H38" s="55" t="str">
        <f t="shared" si="2"/>
        <v/>
      </c>
      <c r="I38" s="55">
        <f t="shared" si="3"/>
        <v>1864</v>
      </c>
      <c r="J38" t="s">
        <v>1301</v>
      </c>
      <c r="K38" t="s">
        <v>458</v>
      </c>
      <c r="L38" s="2" t="s">
        <v>1309</v>
      </c>
      <c r="M38" s="52" t="str">
        <f t="shared" si="0"/>
        <v>Wife</v>
      </c>
      <c r="N38" s="52">
        <f t="shared" si="1"/>
        <v>36</v>
      </c>
      <c r="O38" s="2" t="s">
        <v>296</v>
      </c>
      <c r="P38" s="2"/>
      <c r="Q38" s="2">
        <v>9</v>
      </c>
      <c r="R38" s="52" t="s">
        <v>1651</v>
      </c>
    </row>
    <row r="39" spans="1:18" x14ac:dyDescent="0.2">
      <c r="A39" s="52">
        <v>38</v>
      </c>
      <c r="B39" t="s">
        <v>84</v>
      </c>
      <c r="C39" t="s">
        <v>453</v>
      </c>
      <c r="D39" t="s">
        <v>400</v>
      </c>
      <c r="E39" t="s">
        <v>761</v>
      </c>
      <c r="G39">
        <v>2</v>
      </c>
      <c r="H39" s="55" t="str">
        <f t="shared" si="2"/>
        <v/>
      </c>
      <c r="I39" s="55">
        <f t="shared" si="3"/>
        <v>1889</v>
      </c>
      <c r="J39" t="s">
        <v>1301</v>
      </c>
      <c r="K39" t="s">
        <v>1115</v>
      </c>
      <c r="L39" s="2" t="s">
        <v>1309</v>
      </c>
      <c r="M39" s="52" t="str">
        <f t="shared" si="0"/>
        <v>Daughter</v>
      </c>
      <c r="N39" s="52">
        <f t="shared" si="1"/>
        <v>36</v>
      </c>
      <c r="O39" s="2" t="s">
        <v>296</v>
      </c>
      <c r="P39" s="2"/>
      <c r="Q39" s="2">
        <v>9</v>
      </c>
      <c r="R39" s="52" t="s">
        <v>1651</v>
      </c>
    </row>
    <row r="40" spans="1:18" x14ac:dyDescent="0.2">
      <c r="A40" s="52">
        <v>39</v>
      </c>
      <c r="B40" t="s">
        <v>84</v>
      </c>
      <c r="C40" t="s">
        <v>430</v>
      </c>
      <c r="D40" t="s">
        <v>400</v>
      </c>
      <c r="E40" t="s">
        <v>1309</v>
      </c>
      <c r="G40">
        <f>10/12</f>
        <v>0.83333333333333337</v>
      </c>
      <c r="H40" s="55" t="str">
        <f t="shared" si="2"/>
        <v/>
      </c>
      <c r="I40" s="55">
        <f t="shared" si="3"/>
        <v>1890</v>
      </c>
      <c r="J40" t="s">
        <v>1301</v>
      </c>
      <c r="K40" t="s">
        <v>1115</v>
      </c>
      <c r="L40" s="2" t="s">
        <v>1309</v>
      </c>
      <c r="M40" s="52" t="str">
        <f t="shared" si="0"/>
        <v>Daughter</v>
      </c>
      <c r="N40" s="52">
        <f t="shared" si="1"/>
        <v>36</v>
      </c>
      <c r="O40" s="2" t="s">
        <v>296</v>
      </c>
      <c r="P40" s="2"/>
      <c r="Q40" s="2">
        <v>9</v>
      </c>
      <c r="R40" s="52" t="s">
        <v>1651</v>
      </c>
    </row>
    <row r="41" spans="1:18" x14ac:dyDescent="0.2">
      <c r="A41" s="52">
        <v>40</v>
      </c>
      <c r="B41" t="s">
        <v>327</v>
      </c>
      <c r="C41" t="s">
        <v>123</v>
      </c>
      <c r="D41" t="s">
        <v>9</v>
      </c>
      <c r="E41" t="s">
        <v>427</v>
      </c>
      <c r="G41">
        <v>68</v>
      </c>
      <c r="H41" s="55" t="str">
        <f t="shared" si="2"/>
        <v/>
      </c>
      <c r="I41" s="55">
        <f t="shared" si="3"/>
        <v>1823</v>
      </c>
      <c r="J41" t="s">
        <v>298</v>
      </c>
      <c r="K41" t="s">
        <v>1018</v>
      </c>
      <c r="L41" s="2" t="s">
        <v>1309</v>
      </c>
      <c r="M41" s="52" t="str">
        <f t="shared" si="0"/>
        <v>Head</v>
      </c>
      <c r="N41" s="52">
        <f t="shared" si="1"/>
        <v>40</v>
      </c>
      <c r="O41" s="2" t="s">
        <v>296</v>
      </c>
      <c r="P41" s="2">
        <v>3</v>
      </c>
      <c r="Q41" s="2">
        <v>10</v>
      </c>
      <c r="R41" s="52" t="s">
        <v>1651</v>
      </c>
    </row>
    <row r="42" spans="1:18" x14ac:dyDescent="0.2">
      <c r="A42" s="52">
        <v>41</v>
      </c>
      <c r="B42" t="s">
        <v>1689</v>
      </c>
      <c r="C42" t="s">
        <v>111</v>
      </c>
      <c r="D42" t="s">
        <v>464</v>
      </c>
      <c r="E42" t="s">
        <v>761</v>
      </c>
      <c r="G42">
        <v>14</v>
      </c>
      <c r="H42" s="55" t="str">
        <f t="shared" si="2"/>
        <v/>
      </c>
      <c r="I42" s="55">
        <f t="shared" si="3"/>
        <v>1877</v>
      </c>
      <c r="J42" t="s">
        <v>1690</v>
      </c>
      <c r="K42" t="s">
        <v>1091</v>
      </c>
      <c r="L42" s="2" t="s">
        <v>1309</v>
      </c>
      <c r="M42" s="52" t="str">
        <f t="shared" si="0"/>
        <v>Visitor</v>
      </c>
      <c r="N42" s="52">
        <f t="shared" si="1"/>
        <v>40</v>
      </c>
      <c r="O42" s="2" t="s">
        <v>296</v>
      </c>
      <c r="P42" s="2"/>
      <c r="Q42" s="2">
        <v>10</v>
      </c>
      <c r="R42" s="52" t="s">
        <v>1651</v>
      </c>
    </row>
    <row r="43" spans="1:18" x14ac:dyDescent="0.2">
      <c r="A43" s="52">
        <v>42</v>
      </c>
      <c r="B43" t="s">
        <v>286</v>
      </c>
      <c r="C43" t="s">
        <v>98</v>
      </c>
      <c r="D43" t="s">
        <v>9</v>
      </c>
      <c r="E43" t="s">
        <v>5</v>
      </c>
      <c r="F43">
        <v>55</v>
      </c>
      <c r="H43" s="55">
        <f t="shared" si="2"/>
        <v>1836</v>
      </c>
      <c r="I43" s="55" t="str">
        <f t="shared" si="3"/>
        <v/>
      </c>
      <c r="J43" t="s">
        <v>18</v>
      </c>
      <c r="K43" t="s">
        <v>603</v>
      </c>
      <c r="L43" s="2" t="s">
        <v>1421</v>
      </c>
      <c r="M43" s="52" t="str">
        <f t="shared" si="0"/>
        <v>Head</v>
      </c>
      <c r="N43" s="52">
        <f t="shared" si="1"/>
        <v>42</v>
      </c>
      <c r="O43" s="2" t="s">
        <v>294</v>
      </c>
      <c r="P43" s="2">
        <v>0</v>
      </c>
      <c r="Q43" s="2">
        <v>11</v>
      </c>
      <c r="R43" s="52" t="s">
        <v>1651</v>
      </c>
    </row>
    <row r="44" spans="1:18" x14ac:dyDescent="0.2">
      <c r="A44" s="52">
        <v>43</v>
      </c>
      <c r="B44" t="s">
        <v>286</v>
      </c>
      <c r="C44" t="s">
        <v>335</v>
      </c>
      <c r="D44" t="s">
        <v>397</v>
      </c>
      <c r="E44" t="s">
        <v>5</v>
      </c>
      <c r="G44">
        <v>57</v>
      </c>
      <c r="H44" s="55" t="str">
        <f t="shared" si="2"/>
        <v/>
      </c>
      <c r="I44" s="55">
        <f t="shared" si="3"/>
        <v>1834</v>
      </c>
      <c r="J44" t="s">
        <v>1301</v>
      </c>
      <c r="K44" t="s">
        <v>564</v>
      </c>
      <c r="L44" s="2" t="s">
        <v>1309</v>
      </c>
      <c r="M44" s="52" t="str">
        <f t="shared" si="0"/>
        <v>Wife</v>
      </c>
      <c r="N44" s="52">
        <f t="shared" si="1"/>
        <v>42</v>
      </c>
      <c r="O44" s="2" t="s">
        <v>294</v>
      </c>
      <c r="P44" s="2"/>
      <c r="Q44" s="2">
        <v>11</v>
      </c>
      <c r="R44" s="52" t="s">
        <v>1651</v>
      </c>
    </row>
    <row r="45" spans="1:18" x14ac:dyDescent="0.2">
      <c r="A45" s="52">
        <v>44</v>
      </c>
      <c r="B45" t="s">
        <v>1691</v>
      </c>
      <c r="C45" t="s">
        <v>1252</v>
      </c>
      <c r="D45" t="s">
        <v>400</v>
      </c>
      <c r="E45" t="s">
        <v>5</v>
      </c>
      <c r="G45">
        <v>30</v>
      </c>
      <c r="H45" s="55" t="str">
        <f t="shared" si="2"/>
        <v/>
      </c>
      <c r="I45" s="55">
        <f t="shared" si="3"/>
        <v>1861</v>
      </c>
      <c r="J45" t="s">
        <v>1301</v>
      </c>
      <c r="K45" t="s">
        <v>551</v>
      </c>
      <c r="L45" s="2" t="s">
        <v>1309</v>
      </c>
      <c r="M45" s="52" t="str">
        <f t="shared" si="0"/>
        <v>Daughter</v>
      </c>
      <c r="N45" s="52">
        <f t="shared" si="1"/>
        <v>42</v>
      </c>
      <c r="O45" s="2" t="s">
        <v>294</v>
      </c>
      <c r="P45" s="2"/>
      <c r="Q45" s="2">
        <v>11</v>
      </c>
      <c r="R45" s="52" t="s">
        <v>1651</v>
      </c>
    </row>
    <row r="46" spans="1:18" x14ac:dyDescent="0.2">
      <c r="A46" s="52">
        <v>45</v>
      </c>
      <c r="B46" t="s">
        <v>286</v>
      </c>
      <c r="C46" t="s">
        <v>1253</v>
      </c>
      <c r="D46" t="s">
        <v>409</v>
      </c>
      <c r="E46" t="s">
        <v>761</v>
      </c>
      <c r="F46">
        <v>28</v>
      </c>
      <c r="H46" s="55">
        <f t="shared" si="2"/>
        <v>1863</v>
      </c>
      <c r="I46" s="55" t="str">
        <f t="shared" si="3"/>
        <v/>
      </c>
      <c r="J46" t="s">
        <v>821</v>
      </c>
      <c r="K46" t="s">
        <v>551</v>
      </c>
      <c r="L46" s="2" t="s">
        <v>1309</v>
      </c>
      <c r="M46" s="52" t="str">
        <f t="shared" si="0"/>
        <v>Son</v>
      </c>
      <c r="N46" s="52">
        <f t="shared" si="1"/>
        <v>42</v>
      </c>
      <c r="O46" s="2" t="s">
        <v>294</v>
      </c>
      <c r="P46" s="2"/>
      <c r="Q46" s="2">
        <v>11</v>
      </c>
      <c r="R46" s="52" t="s">
        <v>1651</v>
      </c>
    </row>
    <row r="47" spans="1:18" x14ac:dyDescent="0.2">
      <c r="A47" s="52">
        <v>46</v>
      </c>
      <c r="B47" t="s">
        <v>286</v>
      </c>
      <c r="C47" t="s">
        <v>604</v>
      </c>
      <c r="D47" t="s">
        <v>400</v>
      </c>
      <c r="E47" t="s">
        <v>761</v>
      </c>
      <c r="G47">
        <v>21</v>
      </c>
      <c r="H47" s="55" t="str">
        <f t="shared" si="2"/>
        <v/>
      </c>
      <c r="I47" s="55">
        <f t="shared" si="3"/>
        <v>1870</v>
      </c>
      <c r="J47" t="s">
        <v>1301</v>
      </c>
      <c r="K47" t="s">
        <v>551</v>
      </c>
      <c r="L47" s="2" t="s">
        <v>1309</v>
      </c>
      <c r="M47" s="52" t="str">
        <f t="shared" si="0"/>
        <v>Daughter</v>
      </c>
      <c r="N47" s="52">
        <f t="shared" si="1"/>
        <v>42</v>
      </c>
      <c r="O47" s="2" t="s">
        <v>294</v>
      </c>
      <c r="P47" s="2"/>
      <c r="Q47" s="2">
        <v>11</v>
      </c>
      <c r="R47" s="52" t="s">
        <v>1651</v>
      </c>
    </row>
    <row r="48" spans="1:18" x14ac:dyDescent="0.2">
      <c r="A48" s="52">
        <v>47</v>
      </c>
      <c r="B48" t="s">
        <v>286</v>
      </c>
      <c r="C48" t="s">
        <v>605</v>
      </c>
      <c r="D48" t="s">
        <v>409</v>
      </c>
      <c r="E48" t="s">
        <v>761</v>
      </c>
      <c r="F48">
        <v>16</v>
      </c>
      <c r="H48" s="55">
        <f t="shared" si="2"/>
        <v>1875</v>
      </c>
      <c r="I48" s="55" t="str">
        <f t="shared" si="3"/>
        <v/>
      </c>
      <c r="J48" t="s">
        <v>821</v>
      </c>
      <c r="K48" t="s">
        <v>551</v>
      </c>
      <c r="L48" s="2" t="s">
        <v>1309</v>
      </c>
      <c r="M48" s="52" t="str">
        <f t="shared" si="0"/>
        <v>Son</v>
      </c>
      <c r="N48" s="52">
        <f t="shared" si="1"/>
        <v>42</v>
      </c>
      <c r="O48" s="2" t="s">
        <v>294</v>
      </c>
      <c r="P48" s="2"/>
      <c r="Q48" s="2">
        <v>11</v>
      </c>
      <c r="R48" s="52" t="s">
        <v>1651</v>
      </c>
    </row>
    <row r="49" spans="1:18" x14ac:dyDescent="0.2">
      <c r="A49" s="52">
        <v>48</v>
      </c>
      <c r="B49" t="s">
        <v>1692</v>
      </c>
      <c r="C49" t="s">
        <v>71</v>
      </c>
      <c r="D49" t="s">
        <v>525</v>
      </c>
      <c r="E49" t="s">
        <v>761</v>
      </c>
      <c r="F49">
        <v>18</v>
      </c>
      <c r="H49" s="55">
        <f t="shared" si="2"/>
        <v>1873</v>
      </c>
      <c r="I49" s="55" t="str">
        <f t="shared" si="3"/>
        <v/>
      </c>
      <c r="J49" t="s">
        <v>1702</v>
      </c>
      <c r="K49" t="s">
        <v>551</v>
      </c>
      <c r="L49" s="2" t="s">
        <v>1309</v>
      </c>
      <c r="M49" s="52" t="str">
        <f t="shared" si="0"/>
        <v>Boarder</v>
      </c>
      <c r="N49" s="52">
        <f t="shared" si="1"/>
        <v>42</v>
      </c>
      <c r="O49" s="2" t="s">
        <v>294</v>
      </c>
      <c r="P49" s="2"/>
      <c r="Q49" s="2">
        <v>11</v>
      </c>
      <c r="R49" s="52" t="s">
        <v>1651</v>
      </c>
    </row>
    <row r="50" spans="1:18" x14ac:dyDescent="0.2">
      <c r="A50" s="52">
        <v>49</v>
      </c>
      <c r="B50" t="s">
        <v>1693</v>
      </c>
      <c r="C50" t="s">
        <v>1694</v>
      </c>
      <c r="D50" t="s">
        <v>422</v>
      </c>
      <c r="E50" t="s">
        <v>761</v>
      </c>
      <c r="G50">
        <v>16</v>
      </c>
      <c r="H50" s="55" t="str">
        <f t="shared" si="2"/>
        <v/>
      </c>
      <c r="I50" s="55">
        <f t="shared" si="3"/>
        <v>1875</v>
      </c>
      <c r="J50" t="s">
        <v>542</v>
      </c>
      <c r="K50" t="s">
        <v>1701</v>
      </c>
      <c r="L50" s="2" t="s">
        <v>1677</v>
      </c>
      <c r="M50" s="52" t="str">
        <f t="shared" si="0"/>
        <v>Servant</v>
      </c>
      <c r="N50" s="52">
        <f t="shared" si="1"/>
        <v>42</v>
      </c>
      <c r="O50" s="2" t="s">
        <v>294</v>
      </c>
      <c r="P50" s="2"/>
      <c r="Q50" s="2">
        <v>11</v>
      </c>
      <c r="R50" s="52" t="s">
        <v>1651</v>
      </c>
    </row>
    <row r="51" spans="1:18" x14ac:dyDescent="0.2">
      <c r="A51" s="52">
        <v>50</v>
      </c>
      <c r="B51" t="s">
        <v>1695</v>
      </c>
      <c r="C51" t="s">
        <v>1209</v>
      </c>
      <c r="D51" t="s">
        <v>422</v>
      </c>
      <c r="E51" t="s">
        <v>761</v>
      </c>
      <c r="G51">
        <v>16</v>
      </c>
      <c r="H51" s="55" t="str">
        <f t="shared" si="2"/>
        <v/>
      </c>
      <c r="I51" s="55">
        <f t="shared" si="3"/>
        <v>1875</v>
      </c>
      <c r="J51" t="s">
        <v>542</v>
      </c>
      <c r="K51" t="s">
        <v>723</v>
      </c>
      <c r="L51" s="2" t="s">
        <v>1677</v>
      </c>
      <c r="M51" s="52" t="str">
        <f t="shared" si="0"/>
        <v>Servant</v>
      </c>
      <c r="N51" s="52">
        <f t="shared" si="1"/>
        <v>42</v>
      </c>
      <c r="O51" s="2" t="s">
        <v>294</v>
      </c>
      <c r="P51" s="2"/>
      <c r="Q51" s="2">
        <v>11</v>
      </c>
      <c r="R51" s="52" t="s">
        <v>1651</v>
      </c>
    </row>
    <row r="52" spans="1:18" x14ac:dyDescent="0.2">
      <c r="A52" s="52">
        <v>51</v>
      </c>
      <c r="B52" t="s">
        <v>1696</v>
      </c>
      <c r="C52" t="s">
        <v>1254</v>
      </c>
      <c r="D52" t="s">
        <v>9</v>
      </c>
      <c r="E52" t="s">
        <v>5</v>
      </c>
      <c r="F52">
        <v>36</v>
      </c>
      <c r="H52" s="55">
        <f t="shared" si="2"/>
        <v>1855</v>
      </c>
      <c r="I52" s="55" t="str">
        <f t="shared" si="3"/>
        <v/>
      </c>
      <c r="J52" t="s">
        <v>185</v>
      </c>
      <c r="K52" t="s">
        <v>1700</v>
      </c>
      <c r="L52" s="2" t="s">
        <v>1677</v>
      </c>
      <c r="M52" s="52" t="str">
        <f t="shared" si="0"/>
        <v>Head</v>
      </c>
      <c r="N52" s="52">
        <f t="shared" si="1"/>
        <v>51</v>
      </c>
      <c r="O52" s="2" t="s">
        <v>294</v>
      </c>
      <c r="P52" s="2">
        <v>0</v>
      </c>
      <c r="Q52" s="2">
        <v>12</v>
      </c>
      <c r="R52" s="52" t="s">
        <v>1651</v>
      </c>
    </row>
    <row r="53" spans="1:18" x14ac:dyDescent="0.2">
      <c r="A53" s="52">
        <v>52</v>
      </c>
      <c r="B53" t="s">
        <v>1696</v>
      </c>
      <c r="C53" t="s">
        <v>57</v>
      </c>
      <c r="D53" t="s">
        <v>397</v>
      </c>
      <c r="E53" t="s">
        <v>5</v>
      </c>
      <c r="G53">
        <v>33</v>
      </c>
      <c r="H53" s="55" t="str">
        <f t="shared" si="2"/>
        <v/>
      </c>
      <c r="I53" s="55">
        <f t="shared" si="3"/>
        <v>1858</v>
      </c>
      <c r="J53" t="s">
        <v>1301</v>
      </c>
      <c r="K53" t="s">
        <v>1698</v>
      </c>
      <c r="L53" s="2" t="s">
        <v>1309</v>
      </c>
      <c r="M53" s="52" t="str">
        <f t="shared" si="0"/>
        <v>Wife</v>
      </c>
      <c r="N53" s="52">
        <f t="shared" si="1"/>
        <v>51</v>
      </c>
      <c r="O53" s="2" t="s">
        <v>294</v>
      </c>
      <c r="P53" s="2"/>
      <c r="Q53" s="2">
        <v>12</v>
      </c>
      <c r="R53" s="52" t="s">
        <v>1651</v>
      </c>
    </row>
    <row r="54" spans="1:18" x14ac:dyDescent="0.2">
      <c r="A54" s="52">
        <v>53</v>
      </c>
      <c r="B54" t="s">
        <v>1697</v>
      </c>
      <c r="C54" t="s">
        <v>169</v>
      </c>
      <c r="D54" t="s">
        <v>823</v>
      </c>
      <c r="E54" t="s">
        <v>427</v>
      </c>
      <c r="G54">
        <v>64</v>
      </c>
      <c r="H54" s="55" t="str">
        <f t="shared" si="2"/>
        <v/>
      </c>
      <c r="I54" s="55">
        <f t="shared" si="3"/>
        <v>1827</v>
      </c>
      <c r="J54" t="s">
        <v>349</v>
      </c>
      <c r="K54" t="s">
        <v>511</v>
      </c>
      <c r="L54" s="2" t="s">
        <v>1309</v>
      </c>
      <c r="M54" s="52" t="str">
        <f t="shared" si="0"/>
        <v>Mother</v>
      </c>
      <c r="N54" s="52">
        <f t="shared" si="1"/>
        <v>51</v>
      </c>
      <c r="O54" s="2" t="s">
        <v>294</v>
      </c>
      <c r="P54" s="2"/>
      <c r="Q54" s="2">
        <v>12</v>
      </c>
      <c r="R54" s="52" t="s">
        <v>1699</v>
      </c>
    </row>
    <row r="55" spans="1:18" x14ac:dyDescent="0.2">
      <c r="A55" s="52">
        <v>54</v>
      </c>
      <c r="B55" t="s">
        <v>328</v>
      </c>
      <c r="C55" t="s">
        <v>50</v>
      </c>
      <c r="D55" t="s">
        <v>9</v>
      </c>
      <c r="E55" t="s">
        <v>5</v>
      </c>
      <c r="F55">
        <v>58</v>
      </c>
      <c r="H55" s="55">
        <f t="shared" si="2"/>
        <v>1833</v>
      </c>
      <c r="I55" s="55" t="str">
        <f t="shared" si="3"/>
        <v/>
      </c>
      <c r="J55" t="s">
        <v>234</v>
      </c>
      <c r="K55" t="s">
        <v>1482</v>
      </c>
      <c r="L55" s="2" t="s">
        <v>1677</v>
      </c>
      <c r="M55" s="52" t="str">
        <f t="shared" si="0"/>
        <v>Head</v>
      </c>
      <c r="N55" s="52">
        <f t="shared" si="1"/>
        <v>54</v>
      </c>
      <c r="O55" s="2" t="s">
        <v>299</v>
      </c>
      <c r="P55" s="2">
        <v>0</v>
      </c>
      <c r="Q55" s="2">
        <v>13</v>
      </c>
      <c r="R55" s="52" t="s">
        <v>1651</v>
      </c>
    </row>
    <row r="56" spans="1:18" x14ac:dyDescent="0.2">
      <c r="A56" s="52">
        <v>55</v>
      </c>
      <c r="B56" t="s">
        <v>328</v>
      </c>
      <c r="C56" t="s">
        <v>200</v>
      </c>
      <c r="D56" t="s">
        <v>397</v>
      </c>
      <c r="E56" t="s">
        <v>5</v>
      </c>
      <c r="G56">
        <v>55</v>
      </c>
      <c r="H56" s="55" t="str">
        <f t="shared" si="2"/>
        <v/>
      </c>
      <c r="I56" s="55">
        <f t="shared" si="3"/>
        <v>1836</v>
      </c>
      <c r="J56" t="s">
        <v>1301</v>
      </c>
      <c r="K56" t="s">
        <v>1290</v>
      </c>
      <c r="L56" s="2" t="s">
        <v>1309</v>
      </c>
      <c r="M56" s="52" t="str">
        <f t="shared" si="0"/>
        <v>Wife</v>
      </c>
      <c r="N56" s="52">
        <f t="shared" si="1"/>
        <v>54</v>
      </c>
      <c r="O56" s="2" t="s">
        <v>299</v>
      </c>
      <c r="P56" s="2"/>
      <c r="Q56" s="2">
        <v>13</v>
      </c>
      <c r="R56" s="52" t="s">
        <v>1651</v>
      </c>
    </row>
    <row r="57" spans="1:18" x14ac:dyDescent="0.2">
      <c r="A57" s="52">
        <v>56</v>
      </c>
      <c r="B57" t="s">
        <v>328</v>
      </c>
      <c r="C57" t="s">
        <v>65</v>
      </c>
      <c r="D57" t="s">
        <v>409</v>
      </c>
      <c r="E57" t="s">
        <v>761</v>
      </c>
      <c r="F57">
        <v>22</v>
      </c>
      <c r="H57" s="55">
        <f t="shared" si="2"/>
        <v>1869</v>
      </c>
      <c r="I57" s="55" t="str">
        <f t="shared" si="3"/>
        <v/>
      </c>
      <c r="J57" t="s">
        <v>295</v>
      </c>
      <c r="K57" t="s">
        <v>1290</v>
      </c>
      <c r="L57" s="2" t="s">
        <v>1677</v>
      </c>
      <c r="M57" s="52" t="str">
        <f t="shared" si="0"/>
        <v>Son</v>
      </c>
      <c r="N57" s="52">
        <f t="shared" si="1"/>
        <v>54</v>
      </c>
      <c r="O57" s="2" t="s">
        <v>299</v>
      </c>
      <c r="P57" s="2"/>
      <c r="Q57" s="2">
        <v>13</v>
      </c>
      <c r="R57" s="52" t="s">
        <v>1651</v>
      </c>
    </row>
    <row r="58" spans="1:18" x14ac:dyDescent="0.2">
      <c r="A58" s="52">
        <v>57</v>
      </c>
      <c r="B58" t="s">
        <v>328</v>
      </c>
      <c r="C58" t="s">
        <v>263</v>
      </c>
      <c r="D58" t="s">
        <v>400</v>
      </c>
      <c r="E58" t="s">
        <v>761</v>
      </c>
      <c r="G58">
        <v>19</v>
      </c>
      <c r="H58" s="55" t="str">
        <f t="shared" si="2"/>
        <v/>
      </c>
      <c r="I58" s="55">
        <f t="shared" si="3"/>
        <v>1872</v>
      </c>
      <c r="J58" t="s">
        <v>1301</v>
      </c>
      <c r="K58" t="s">
        <v>1290</v>
      </c>
      <c r="L58" s="2" t="s">
        <v>1309</v>
      </c>
      <c r="M58" s="52" t="str">
        <f t="shared" si="0"/>
        <v>Daughter</v>
      </c>
      <c r="N58" s="52">
        <f t="shared" si="1"/>
        <v>54</v>
      </c>
      <c r="O58" s="2" t="s">
        <v>299</v>
      </c>
      <c r="P58" s="2"/>
      <c r="Q58" s="2">
        <v>13</v>
      </c>
      <c r="R58" s="52" t="s">
        <v>1651</v>
      </c>
    </row>
    <row r="59" spans="1:18" x14ac:dyDescent="0.2">
      <c r="A59" s="52">
        <v>58</v>
      </c>
      <c r="B59" t="s">
        <v>328</v>
      </c>
      <c r="C59" t="s">
        <v>324</v>
      </c>
      <c r="D59" t="s">
        <v>409</v>
      </c>
      <c r="E59" t="s">
        <v>761</v>
      </c>
      <c r="F59">
        <v>15</v>
      </c>
      <c r="H59" s="55">
        <f t="shared" si="2"/>
        <v>1876</v>
      </c>
      <c r="I59" s="55" t="str">
        <f t="shared" si="3"/>
        <v/>
      </c>
      <c r="J59" t="s">
        <v>1301</v>
      </c>
      <c r="K59" t="s">
        <v>1251</v>
      </c>
      <c r="L59" s="2" t="s">
        <v>1309</v>
      </c>
      <c r="M59" s="52" t="str">
        <f t="shared" si="0"/>
        <v>Son</v>
      </c>
      <c r="N59" s="52">
        <f t="shared" si="1"/>
        <v>54</v>
      </c>
      <c r="O59" s="2" t="s">
        <v>299</v>
      </c>
      <c r="P59" s="2"/>
      <c r="Q59" s="2">
        <v>13</v>
      </c>
      <c r="R59" s="52" t="s">
        <v>1651</v>
      </c>
    </row>
    <row r="60" spans="1:18" x14ac:dyDescent="0.2">
      <c r="A60" s="52">
        <v>59</v>
      </c>
      <c r="B60" t="s">
        <v>328</v>
      </c>
      <c r="C60" t="s">
        <v>700</v>
      </c>
      <c r="D60" t="s">
        <v>400</v>
      </c>
      <c r="E60" t="s">
        <v>761</v>
      </c>
      <c r="G60">
        <v>14</v>
      </c>
      <c r="H60" s="55" t="str">
        <f t="shared" si="2"/>
        <v/>
      </c>
      <c r="I60" s="55">
        <f t="shared" si="3"/>
        <v>1877</v>
      </c>
      <c r="J60" t="s">
        <v>1301</v>
      </c>
      <c r="K60" t="s">
        <v>1251</v>
      </c>
      <c r="L60" s="2" t="s">
        <v>1309</v>
      </c>
      <c r="M60" s="52" t="str">
        <f t="shared" si="0"/>
        <v>Daughter</v>
      </c>
      <c r="N60" s="52">
        <f t="shared" si="1"/>
        <v>54</v>
      </c>
      <c r="O60" s="2" t="s">
        <v>299</v>
      </c>
      <c r="P60" s="2"/>
      <c r="Q60" s="2">
        <v>13</v>
      </c>
      <c r="R60" s="52" t="s">
        <v>1651</v>
      </c>
    </row>
    <row r="61" spans="1:18" x14ac:dyDescent="0.2">
      <c r="A61" s="52">
        <v>60</v>
      </c>
      <c r="B61" t="s">
        <v>258</v>
      </c>
      <c r="C61" t="s">
        <v>329</v>
      </c>
      <c r="D61" t="s">
        <v>9</v>
      </c>
      <c r="E61" t="s">
        <v>5</v>
      </c>
      <c r="F61">
        <v>71</v>
      </c>
      <c r="H61" s="55">
        <f t="shared" si="2"/>
        <v>1820</v>
      </c>
      <c r="I61" s="55" t="str">
        <f t="shared" si="3"/>
        <v/>
      </c>
      <c r="J61" t="s">
        <v>234</v>
      </c>
      <c r="K61" t="s">
        <v>878</v>
      </c>
      <c r="L61" s="2" t="s">
        <v>1677</v>
      </c>
      <c r="M61" s="52" t="str">
        <f t="shared" si="0"/>
        <v>Head</v>
      </c>
      <c r="N61" s="52">
        <f t="shared" si="1"/>
        <v>60</v>
      </c>
      <c r="O61" s="2" t="s">
        <v>299</v>
      </c>
      <c r="P61" s="2">
        <v>3</v>
      </c>
      <c r="Q61" s="2">
        <v>14</v>
      </c>
      <c r="R61" s="52" t="s">
        <v>3478</v>
      </c>
    </row>
    <row r="62" spans="1:18" x14ac:dyDescent="0.2">
      <c r="A62" s="52">
        <v>61</v>
      </c>
      <c r="B62" t="s">
        <v>258</v>
      </c>
      <c r="C62" t="s">
        <v>1704</v>
      </c>
      <c r="D62" t="s">
        <v>397</v>
      </c>
      <c r="E62" t="s">
        <v>5</v>
      </c>
      <c r="G62">
        <v>78</v>
      </c>
      <c r="H62" s="55" t="str">
        <f t="shared" si="2"/>
        <v/>
      </c>
      <c r="I62" s="55">
        <f t="shared" si="3"/>
        <v>1813</v>
      </c>
      <c r="J62" t="s">
        <v>1301</v>
      </c>
      <c r="K62" t="s">
        <v>462</v>
      </c>
      <c r="L62" s="2" t="s">
        <v>1309</v>
      </c>
      <c r="M62" s="52" t="str">
        <f t="shared" si="0"/>
        <v>Wife</v>
      </c>
      <c r="N62" s="52">
        <f t="shared" si="1"/>
        <v>60</v>
      </c>
      <c r="O62" s="2" t="s">
        <v>299</v>
      </c>
      <c r="P62" s="2"/>
      <c r="Q62" s="2">
        <v>14</v>
      </c>
      <c r="R62" s="52" t="s">
        <v>3478</v>
      </c>
    </row>
    <row r="63" spans="1:18" x14ac:dyDescent="0.2">
      <c r="A63" s="52">
        <v>62</v>
      </c>
      <c r="B63" t="s">
        <v>155</v>
      </c>
      <c r="C63" t="s">
        <v>200</v>
      </c>
      <c r="D63" t="s">
        <v>9</v>
      </c>
      <c r="E63" t="s">
        <v>427</v>
      </c>
      <c r="G63">
        <v>64</v>
      </c>
      <c r="H63" s="55" t="str">
        <f t="shared" si="2"/>
        <v/>
      </c>
      <c r="I63" s="55">
        <f t="shared" si="3"/>
        <v>1827</v>
      </c>
      <c r="J63" t="s">
        <v>1301</v>
      </c>
      <c r="K63" t="s">
        <v>1115</v>
      </c>
      <c r="L63" s="2" t="s">
        <v>1705</v>
      </c>
      <c r="M63" s="52" t="str">
        <f t="shared" si="0"/>
        <v>Head</v>
      </c>
      <c r="N63" s="52">
        <f t="shared" si="1"/>
        <v>62</v>
      </c>
      <c r="O63" s="2" t="s">
        <v>299</v>
      </c>
      <c r="P63" s="2">
        <v>3</v>
      </c>
      <c r="Q63" s="2">
        <v>15</v>
      </c>
      <c r="R63" s="52" t="s">
        <v>1651</v>
      </c>
    </row>
    <row r="64" spans="1:18" x14ac:dyDescent="0.2">
      <c r="A64" s="52">
        <v>63</v>
      </c>
      <c r="B64" t="s">
        <v>155</v>
      </c>
      <c r="C64" t="s">
        <v>477</v>
      </c>
      <c r="D64" t="s">
        <v>409</v>
      </c>
      <c r="E64" t="s">
        <v>761</v>
      </c>
      <c r="F64">
        <v>28</v>
      </c>
      <c r="H64" s="55">
        <f t="shared" si="2"/>
        <v>1863</v>
      </c>
      <c r="I64" s="55" t="str">
        <f t="shared" si="3"/>
        <v/>
      </c>
      <c r="J64" t="s">
        <v>126</v>
      </c>
      <c r="K64" t="s">
        <v>1115</v>
      </c>
      <c r="L64" s="2" t="s">
        <v>1677</v>
      </c>
      <c r="M64" s="52" t="str">
        <f t="shared" si="0"/>
        <v>Son</v>
      </c>
      <c r="N64" s="52">
        <f t="shared" si="1"/>
        <v>62</v>
      </c>
      <c r="O64" s="2" t="s">
        <v>299</v>
      </c>
      <c r="P64" s="2"/>
      <c r="Q64" s="2">
        <v>15</v>
      </c>
      <c r="R64" s="52" t="s">
        <v>1651</v>
      </c>
    </row>
    <row r="65" spans="1:18" x14ac:dyDescent="0.2">
      <c r="A65" s="52">
        <v>64</v>
      </c>
      <c r="B65" t="s">
        <v>155</v>
      </c>
      <c r="C65" t="s">
        <v>44</v>
      </c>
      <c r="D65" t="s">
        <v>409</v>
      </c>
      <c r="E65" t="s">
        <v>761</v>
      </c>
      <c r="F65">
        <v>25</v>
      </c>
      <c r="H65" s="55">
        <f t="shared" si="2"/>
        <v>1866</v>
      </c>
      <c r="I65" s="55" t="str">
        <f t="shared" si="3"/>
        <v/>
      </c>
      <c r="J65" t="s">
        <v>1706</v>
      </c>
      <c r="K65" t="s">
        <v>1115</v>
      </c>
      <c r="L65" s="2" t="s">
        <v>1677</v>
      </c>
      <c r="M65" s="52" t="str">
        <f t="shared" si="0"/>
        <v>Son</v>
      </c>
      <c r="N65" s="52">
        <f t="shared" si="1"/>
        <v>62</v>
      </c>
      <c r="O65" s="2" t="s">
        <v>299</v>
      </c>
      <c r="P65" s="2"/>
      <c r="Q65" s="2">
        <v>15</v>
      </c>
      <c r="R65" s="52" t="s">
        <v>1651</v>
      </c>
    </row>
    <row r="66" spans="1:18" x14ac:dyDescent="0.2">
      <c r="A66" s="52">
        <v>65</v>
      </c>
      <c r="B66" t="s">
        <v>76</v>
      </c>
      <c r="C66" t="s">
        <v>60</v>
      </c>
      <c r="D66" t="s">
        <v>9</v>
      </c>
      <c r="E66" t="s">
        <v>5</v>
      </c>
      <c r="F66">
        <v>68</v>
      </c>
      <c r="H66" s="55">
        <f t="shared" si="2"/>
        <v>1823</v>
      </c>
      <c r="I66" s="55" t="str">
        <f t="shared" si="3"/>
        <v/>
      </c>
      <c r="J66" t="s">
        <v>298</v>
      </c>
      <c r="K66" t="s">
        <v>561</v>
      </c>
      <c r="L66" s="2" t="s">
        <v>1309</v>
      </c>
      <c r="M66" s="52" t="str">
        <f t="shared" ref="M66:M129" si="4">IF(ISBLANK(D66),"",D66)</f>
        <v>Head</v>
      </c>
      <c r="N66" s="52">
        <f t="shared" ref="N66:N129" si="5">IF(OR(M66="Vacant",M66="Head"),A66,N65)</f>
        <v>65</v>
      </c>
      <c r="O66" s="2" t="s">
        <v>299</v>
      </c>
      <c r="P66" s="2">
        <v>4</v>
      </c>
      <c r="Q66" s="2">
        <v>16</v>
      </c>
      <c r="R66" s="52" t="s">
        <v>1651</v>
      </c>
    </row>
    <row r="67" spans="1:18" x14ac:dyDescent="0.2">
      <c r="A67" s="52">
        <v>66</v>
      </c>
      <c r="B67" t="s">
        <v>76</v>
      </c>
      <c r="C67" t="s">
        <v>123</v>
      </c>
      <c r="D67" t="s">
        <v>397</v>
      </c>
      <c r="E67" t="s">
        <v>5</v>
      </c>
      <c r="G67">
        <v>59</v>
      </c>
      <c r="H67" s="55" t="str">
        <f t="shared" ref="H67:H130" si="6">IF(ISBLANK(F67),"",INT(1891.25-F67))</f>
        <v/>
      </c>
      <c r="I67" s="55">
        <f t="shared" ref="I67:I130" si="7">IF(ISBLANK(G67),"",IF(ISBLANK(F67),INT(1891.25-G67),"Error"))</f>
        <v>1832</v>
      </c>
      <c r="J67" t="s">
        <v>1301</v>
      </c>
      <c r="K67" t="s">
        <v>1115</v>
      </c>
      <c r="L67" s="2" t="s">
        <v>1309</v>
      </c>
      <c r="M67" s="52" t="str">
        <f t="shared" si="4"/>
        <v>Wife</v>
      </c>
      <c r="N67" s="52">
        <f t="shared" si="5"/>
        <v>65</v>
      </c>
      <c r="O67" s="2" t="s">
        <v>299</v>
      </c>
      <c r="P67" s="2"/>
      <c r="Q67" s="2">
        <v>16</v>
      </c>
      <c r="R67" s="52" t="s">
        <v>1651</v>
      </c>
    </row>
    <row r="68" spans="1:18" x14ac:dyDescent="0.2">
      <c r="A68" s="52">
        <v>67</v>
      </c>
      <c r="B68" t="s">
        <v>76</v>
      </c>
      <c r="C68" t="s">
        <v>44</v>
      </c>
      <c r="D68" t="s">
        <v>409</v>
      </c>
      <c r="E68" t="s">
        <v>761</v>
      </c>
      <c r="F68">
        <v>32</v>
      </c>
      <c r="H68" s="55">
        <f t="shared" si="6"/>
        <v>1859</v>
      </c>
      <c r="I68" s="55" t="str">
        <f t="shared" si="7"/>
        <v/>
      </c>
      <c r="J68" t="s">
        <v>234</v>
      </c>
      <c r="K68" t="s">
        <v>1115</v>
      </c>
      <c r="L68" s="2" t="s">
        <v>1677</v>
      </c>
      <c r="M68" s="52" t="str">
        <f t="shared" si="4"/>
        <v>Son</v>
      </c>
      <c r="N68" s="52">
        <f t="shared" si="5"/>
        <v>65</v>
      </c>
      <c r="O68" s="2" t="s">
        <v>299</v>
      </c>
      <c r="P68" s="2"/>
      <c r="Q68" s="2">
        <v>16</v>
      </c>
      <c r="R68" s="52" t="s">
        <v>1651</v>
      </c>
    </row>
    <row r="69" spans="1:18" x14ac:dyDescent="0.2">
      <c r="A69" s="52">
        <v>68</v>
      </c>
      <c r="B69" t="s">
        <v>1714</v>
      </c>
      <c r="C69" t="s">
        <v>50</v>
      </c>
      <c r="D69" t="s">
        <v>9</v>
      </c>
      <c r="E69" t="s">
        <v>5</v>
      </c>
      <c r="F69">
        <v>42</v>
      </c>
      <c r="H69" s="55">
        <f t="shared" si="6"/>
        <v>1849</v>
      </c>
      <c r="I69" s="55" t="str">
        <f t="shared" si="7"/>
        <v/>
      </c>
      <c r="J69" t="s">
        <v>1688</v>
      </c>
      <c r="K69" t="s">
        <v>1707</v>
      </c>
      <c r="L69" s="2" t="s">
        <v>1677</v>
      </c>
      <c r="M69" s="52" t="str">
        <f t="shared" si="4"/>
        <v>Head</v>
      </c>
      <c r="N69" s="52">
        <f t="shared" si="5"/>
        <v>68</v>
      </c>
      <c r="O69" s="2" t="s">
        <v>299</v>
      </c>
      <c r="P69" s="2">
        <v>3</v>
      </c>
      <c r="Q69" s="2">
        <v>17</v>
      </c>
      <c r="R69" s="52" t="s">
        <v>2752</v>
      </c>
    </row>
    <row r="70" spans="1:18" x14ac:dyDescent="0.2">
      <c r="A70" s="52">
        <v>69</v>
      </c>
      <c r="B70" t="s">
        <v>1714</v>
      </c>
      <c r="C70" t="s">
        <v>607</v>
      </c>
      <c r="D70" t="s">
        <v>397</v>
      </c>
      <c r="E70" t="s">
        <v>5</v>
      </c>
      <c r="G70">
        <v>37</v>
      </c>
      <c r="H70" s="55" t="str">
        <f t="shared" si="6"/>
        <v/>
      </c>
      <c r="I70" s="55">
        <f t="shared" si="7"/>
        <v>1854</v>
      </c>
      <c r="J70" t="s">
        <v>1301</v>
      </c>
      <c r="K70" t="s">
        <v>1627</v>
      </c>
      <c r="L70" s="2" t="s">
        <v>1309</v>
      </c>
      <c r="M70" s="52" t="str">
        <f t="shared" si="4"/>
        <v>Wife</v>
      </c>
      <c r="N70" s="52">
        <f t="shared" si="5"/>
        <v>68</v>
      </c>
      <c r="O70" s="2" t="s">
        <v>299</v>
      </c>
      <c r="P70" s="2"/>
      <c r="Q70" s="2">
        <v>17</v>
      </c>
      <c r="R70" s="52" t="s">
        <v>2752</v>
      </c>
    </row>
    <row r="71" spans="1:18" x14ac:dyDescent="0.2">
      <c r="A71" s="52">
        <v>70</v>
      </c>
      <c r="B71" t="s">
        <v>330</v>
      </c>
      <c r="C71" t="s">
        <v>44</v>
      </c>
      <c r="D71" t="s">
        <v>9</v>
      </c>
      <c r="E71" t="s">
        <v>5</v>
      </c>
      <c r="F71">
        <v>40</v>
      </c>
      <c r="H71" s="55">
        <f t="shared" si="6"/>
        <v>1851</v>
      </c>
      <c r="I71" s="55" t="str">
        <f t="shared" si="7"/>
        <v/>
      </c>
      <c r="J71" t="s">
        <v>18</v>
      </c>
      <c r="K71" t="s">
        <v>517</v>
      </c>
      <c r="L71" s="2" t="s">
        <v>1421</v>
      </c>
      <c r="M71" s="52" t="str">
        <f t="shared" si="4"/>
        <v>Head</v>
      </c>
      <c r="N71" s="52">
        <f t="shared" si="5"/>
        <v>70</v>
      </c>
      <c r="O71" s="2" t="s">
        <v>187</v>
      </c>
      <c r="P71" s="2">
        <v>0</v>
      </c>
      <c r="Q71" s="2">
        <v>18</v>
      </c>
      <c r="R71" s="52" t="s">
        <v>1651</v>
      </c>
    </row>
    <row r="72" spans="1:18" x14ac:dyDescent="0.2">
      <c r="A72" s="52">
        <v>71</v>
      </c>
      <c r="B72" t="s">
        <v>330</v>
      </c>
      <c r="C72" t="s">
        <v>123</v>
      </c>
      <c r="D72" t="s">
        <v>397</v>
      </c>
      <c r="E72" t="s">
        <v>5</v>
      </c>
      <c r="G72">
        <v>49</v>
      </c>
      <c r="H72" s="55" t="str">
        <f t="shared" si="6"/>
        <v/>
      </c>
      <c r="I72" s="55">
        <f t="shared" si="7"/>
        <v>1842</v>
      </c>
      <c r="J72" t="s">
        <v>1301</v>
      </c>
      <c r="K72" t="s">
        <v>733</v>
      </c>
      <c r="L72" s="2" t="s">
        <v>1309</v>
      </c>
      <c r="M72" s="52" t="str">
        <f t="shared" si="4"/>
        <v>Wife</v>
      </c>
      <c r="N72" s="52">
        <f t="shared" si="5"/>
        <v>70</v>
      </c>
      <c r="O72" s="2" t="s">
        <v>187</v>
      </c>
      <c r="P72" s="2"/>
      <c r="Q72" s="2">
        <v>18</v>
      </c>
      <c r="R72" s="52" t="s">
        <v>1708</v>
      </c>
    </row>
    <row r="73" spans="1:18" x14ac:dyDescent="0.2">
      <c r="A73" s="52">
        <v>72</v>
      </c>
      <c r="B73" t="s">
        <v>43</v>
      </c>
      <c r="C73" t="s">
        <v>46</v>
      </c>
      <c r="D73" t="s">
        <v>823</v>
      </c>
      <c r="E73" t="s">
        <v>427</v>
      </c>
      <c r="G73">
        <v>88</v>
      </c>
      <c r="H73" s="55" t="str">
        <f t="shared" si="6"/>
        <v/>
      </c>
      <c r="I73" s="55">
        <f t="shared" si="7"/>
        <v>1803</v>
      </c>
      <c r="J73" t="s">
        <v>1709</v>
      </c>
      <c r="K73" t="s">
        <v>733</v>
      </c>
      <c r="L73" s="2" t="s">
        <v>1309</v>
      </c>
      <c r="M73" s="52" t="str">
        <f t="shared" si="4"/>
        <v>Mother</v>
      </c>
      <c r="N73" s="52">
        <f t="shared" si="5"/>
        <v>70</v>
      </c>
      <c r="O73" s="2" t="s">
        <v>187</v>
      </c>
      <c r="P73" s="2"/>
      <c r="Q73" s="2">
        <v>18</v>
      </c>
      <c r="R73" s="52" t="s">
        <v>1710</v>
      </c>
    </row>
    <row r="74" spans="1:18" x14ac:dyDescent="0.2">
      <c r="A74" s="52">
        <v>73</v>
      </c>
      <c r="B74" t="s">
        <v>829</v>
      </c>
      <c r="C74" t="s">
        <v>1634</v>
      </c>
      <c r="D74" t="s">
        <v>422</v>
      </c>
      <c r="E74" t="s">
        <v>761</v>
      </c>
      <c r="G74">
        <v>16</v>
      </c>
      <c r="H74" s="55" t="str">
        <f t="shared" si="6"/>
        <v/>
      </c>
      <c r="I74" s="55">
        <f t="shared" si="7"/>
        <v>1875</v>
      </c>
      <c r="J74" t="s">
        <v>542</v>
      </c>
      <c r="K74" t="s">
        <v>603</v>
      </c>
      <c r="L74" s="2" t="s">
        <v>1677</v>
      </c>
      <c r="M74" s="52" t="str">
        <f t="shared" si="4"/>
        <v>Servant</v>
      </c>
      <c r="N74" s="52">
        <f t="shared" si="5"/>
        <v>70</v>
      </c>
      <c r="O74" s="2" t="s">
        <v>187</v>
      </c>
      <c r="P74" s="2"/>
      <c r="Q74" s="2">
        <v>18</v>
      </c>
      <c r="R74" s="52" t="s">
        <v>1651</v>
      </c>
    </row>
    <row r="75" spans="1:18" x14ac:dyDescent="0.2">
      <c r="A75" s="52">
        <v>74</v>
      </c>
      <c r="B75" t="s">
        <v>100</v>
      </c>
      <c r="C75" t="s">
        <v>98</v>
      </c>
      <c r="D75" t="s">
        <v>9</v>
      </c>
      <c r="E75" t="s">
        <v>5</v>
      </c>
      <c r="F75">
        <v>34</v>
      </c>
      <c r="H75" s="55">
        <f t="shared" si="6"/>
        <v>1857</v>
      </c>
      <c r="I75" s="55" t="str">
        <f t="shared" si="7"/>
        <v/>
      </c>
      <c r="J75" t="s">
        <v>297</v>
      </c>
      <c r="K75" t="s">
        <v>1713</v>
      </c>
      <c r="L75" s="2" t="s">
        <v>1677</v>
      </c>
      <c r="M75" s="52" t="str">
        <f t="shared" si="4"/>
        <v>Head</v>
      </c>
      <c r="N75" s="52">
        <f t="shared" si="5"/>
        <v>74</v>
      </c>
      <c r="O75" s="2" t="s">
        <v>294</v>
      </c>
      <c r="P75" s="2">
        <v>4</v>
      </c>
      <c r="Q75" s="2">
        <v>19</v>
      </c>
      <c r="R75" s="52" t="s">
        <v>1651</v>
      </c>
    </row>
    <row r="76" spans="1:18" x14ac:dyDescent="0.2">
      <c r="A76" s="52">
        <v>75</v>
      </c>
      <c r="B76" t="s">
        <v>100</v>
      </c>
      <c r="C76" t="s">
        <v>667</v>
      </c>
      <c r="D76" t="s">
        <v>397</v>
      </c>
      <c r="E76" t="s">
        <v>5</v>
      </c>
      <c r="G76">
        <v>34</v>
      </c>
      <c r="H76" s="55" t="str">
        <f t="shared" si="6"/>
        <v/>
      </c>
      <c r="I76" s="55">
        <f t="shared" si="7"/>
        <v>1857</v>
      </c>
      <c r="J76" t="s">
        <v>1301</v>
      </c>
      <c r="K76" t="s">
        <v>722</v>
      </c>
      <c r="L76" s="2" t="s">
        <v>1309</v>
      </c>
      <c r="M76" s="52" t="str">
        <f t="shared" si="4"/>
        <v>Wife</v>
      </c>
      <c r="N76" s="52">
        <f t="shared" si="5"/>
        <v>74</v>
      </c>
      <c r="O76" s="2" t="s">
        <v>294</v>
      </c>
      <c r="P76" s="2"/>
      <c r="Q76" s="2">
        <v>19</v>
      </c>
      <c r="R76" s="52" t="s">
        <v>1651</v>
      </c>
    </row>
    <row r="77" spans="1:18" x14ac:dyDescent="0.2">
      <c r="A77" s="52">
        <v>76</v>
      </c>
      <c r="B77" t="s">
        <v>100</v>
      </c>
      <c r="C77" t="s">
        <v>1712</v>
      </c>
      <c r="D77" t="s">
        <v>400</v>
      </c>
      <c r="E77" t="s">
        <v>1309</v>
      </c>
      <c r="G77">
        <f>9/12</f>
        <v>0.75</v>
      </c>
      <c r="H77" s="55" t="str">
        <f t="shared" si="6"/>
        <v/>
      </c>
      <c r="I77" s="55">
        <f t="shared" si="7"/>
        <v>1890</v>
      </c>
      <c r="J77" t="s">
        <v>1301</v>
      </c>
      <c r="K77" t="s">
        <v>1115</v>
      </c>
      <c r="L77" s="2" t="s">
        <v>1309</v>
      </c>
      <c r="M77" s="52" t="str">
        <f t="shared" si="4"/>
        <v>Daughter</v>
      </c>
      <c r="N77" s="52">
        <f t="shared" si="5"/>
        <v>74</v>
      </c>
      <c r="O77" s="2" t="s">
        <v>294</v>
      </c>
      <c r="P77" s="2"/>
      <c r="Q77" s="2">
        <v>19</v>
      </c>
      <c r="R77" s="52" t="s">
        <v>1651</v>
      </c>
    </row>
    <row r="78" spans="1:18" x14ac:dyDescent="0.2">
      <c r="A78" s="52">
        <v>77</v>
      </c>
      <c r="B78" t="s">
        <v>325</v>
      </c>
      <c r="C78" t="s">
        <v>167</v>
      </c>
      <c r="D78" t="s">
        <v>9</v>
      </c>
      <c r="E78" t="s">
        <v>5</v>
      </c>
      <c r="F78">
        <v>28</v>
      </c>
      <c r="H78" s="55">
        <f t="shared" si="6"/>
        <v>1863</v>
      </c>
      <c r="I78" s="55" t="str">
        <f t="shared" si="7"/>
        <v/>
      </c>
      <c r="J78" t="s">
        <v>234</v>
      </c>
      <c r="K78" t="s">
        <v>975</v>
      </c>
      <c r="L78" s="2" t="s">
        <v>1677</v>
      </c>
      <c r="M78" s="52" t="str">
        <f t="shared" si="4"/>
        <v>Head</v>
      </c>
      <c r="N78" s="52">
        <f t="shared" si="5"/>
        <v>77</v>
      </c>
      <c r="O78" t="s">
        <v>1301</v>
      </c>
      <c r="P78" s="2">
        <v>4</v>
      </c>
      <c r="Q78" s="2">
        <v>20</v>
      </c>
      <c r="R78" s="52" t="s">
        <v>1651</v>
      </c>
    </row>
    <row r="79" spans="1:18" x14ac:dyDescent="0.2">
      <c r="A79" s="52">
        <v>78</v>
      </c>
      <c r="B79" t="s">
        <v>325</v>
      </c>
      <c r="C79" t="s">
        <v>937</v>
      </c>
      <c r="D79" t="s">
        <v>397</v>
      </c>
      <c r="E79" t="s">
        <v>5</v>
      </c>
      <c r="G79">
        <v>25</v>
      </c>
      <c r="H79" s="55" t="str">
        <f t="shared" si="6"/>
        <v/>
      </c>
      <c r="I79" s="55">
        <f t="shared" si="7"/>
        <v>1866</v>
      </c>
      <c r="J79" t="s">
        <v>1301</v>
      </c>
      <c r="K79" t="s">
        <v>1715</v>
      </c>
      <c r="L79" s="2" t="s">
        <v>1309</v>
      </c>
      <c r="M79" s="52" t="str">
        <f t="shared" si="4"/>
        <v>Wife</v>
      </c>
      <c r="N79" s="52">
        <f t="shared" si="5"/>
        <v>77</v>
      </c>
      <c r="O79" s="2" t="s">
        <v>1301</v>
      </c>
      <c r="P79" s="2"/>
      <c r="Q79" s="2">
        <v>20</v>
      </c>
      <c r="R79" s="52" t="s">
        <v>1651</v>
      </c>
    </row>
    <row r="80" spans="1:18" x14ac:dyDescent="0.2">
      <c r="A80" s="52">
        <v>79</v>
      </c>
      <c r="B80" t="s">
        <v>81</v>
      </c>
      <c r="C80" t="s">
        <v>101</v>
      </c>
      <c r="D80" t="s">
        <v>9</v>
      </c>
      <c r="E80" t="s">
        <v>5</v>
      </c>
      <c r="F80">
        <v>47</v>
      </c>
      <c r="H80" s="55">
        <f t="shared" si="6"/>
        <v>1844</v>
      </c>
      <c r="I80" s="55" t="str">
        <f t="shared" si="7"/>
        <v/>
      </c>
      <c r="J80" t="s">
        <v>234</v>
      </c>
      <c r="K80" t="s">
        <v>1115</v>
      </c>
      <c r="L80" s="2" t="s">
        <v>1677</v>
      </c>
      <c r="M80" s="52" t="str">
        <f t="shared" si="4"/>
        <v>Head</v>
      </c>
      <c r="N80" s="52">
        <f t="shared" si="5"/>
        <v>79</v>
      </c>
      <c r="O80" s="2" t="s">
        <v>1301</v>
      </c>
      <c r="P80" s="2">
        <v>3</v>
      </c>
      <c r="Q80" s="2">
        <v>21</v>
      </c>
      <c r="R80" s="52" t="s">
        <v>1651</v>
      </c>
    </row>
    <row r="81" spans="1:18" x14ac:dyDescent="0.2">
      <c r="A81" s="52">
        <v>80</v>
      </c>
      <c r="B81" t="s">
        <v>81</v>
      </c>
      <c r="C81" t="s">
        <v>169</v>
      </c>
      <c r="D81" t="s">
        <v>397</v>
      </c>
      <c r="E81" t="s">
        <v>5</v>
      </c>
      <c r="G81">
        <v>42</v>
      </c>
      <c r="H81" s="55" t="str">
        <f t="shared" si="6"/>
        <v/>
      </c>
      <c r="I81" s="55">
        <f t="shared" si="7"/>
        <v>1849</v>
      </c>
      <c r="J81" t="s">
        <v>1301</v>
      </c>
      <c r="K81" t="s">
        <v>1115</v>
      </c>
      <c r="L81" s="2" t="s">
        <v>1309</v>
      </c>
      <c r="M81" s="52" t="str">
        <f t="shared" si="4"/>
        <v>Wife</v>
      </c>
      <c r="N81" s="52">
        <f t="shared" si="5"/>
        <v>79</v>
      </c>
      <c r="O81" s="2" t="s">
        <v>1301</v>
      </c>
      <c r="P81" s="2"/>
      <c r="Q81" s="2">
        <v>21</v>
      </c>
      <c r="R81" s="52" t="s">
        <v>1651</v>
      </c>
    </row>
    <row r="82" spans="1:18" x14ac:dyDescent="0.2">
      <c r="A82" s="52">
        <v>81</v>
      </c>
      <c r="B82" t="s">
        <v>81</v>
      </c>
      <c r="C82" t="s">
        <v>57</v>
      </c>
      <c r="D82" t="s">
        <v>400</v>
      </c>
      <c r="E82" t="s">
        <v>761</v>
      </c>
      <c r="G82">
        <v>16</v>
      </c>
      <c r="H82" s="55" t="str">
        <f t="shared" si="6"/>
        <v/>
      </c>
      <c r="I82" s="55">
        <f t="shared" si="7"/>
        <v>1875</v>
      </c>
      <c r="J82" t="s">
        <v>1716</v>
      </c>
      <c r="K82" t="s">
        <v>1115</v>
      </c>
      <c r="L82" s="2" t="s">
        <v>1677</v>
      </c>
      <c r="M82" s="52" t="str">
        <f t="shared" si="4"/>
        <v>Daughter</v>
      </c>
      <c r="N82" s="52">
        <f t="shared" si="5"/>
        <v>79</v>
      </c>
      <c r="O82" s="2" t="s">
        <v>1301</v>
      </c>
      <c r="P82" s="2"/>
      <c r="Q82" s="2">
        <v>21</v>
      </c>
      <c r="R82" s="52" t="s">
        <v>1651</v>
      </c>
    </row>
    <row r="83" spans="1:18" x14ac:dyDescent="0.2">
      <c r="A83" s="52">
        <v>82</v>
      </c>
      <c r="B83" t="s">
        <v>685</v>
      </c>
      <c r="C83" t="s">
        <v>71</v>
      </c>
      <c r="D83" t="s">
        <v>9</v>
      </c>
      <c r="E83" t="s">
        <v>5</v>
      </c>
      <c r="F83">
        <v>71</v>
      </c>
      <c r="H83" s="55">
        <f t="shared" si="6"/>
        <v>1820</v>
      </c>
      <c r="I83" s="55" t="str">
        <f t="shared" si="7"/>
        <v/>
      </c>
      <c r="J83" t="s">
        <v>234</v>
      </c>
      <c r="K83" t="s">
        <v>1234</v>
      </c>
      <c r="L83" s="2" t="s">
        <v>1677</v>
      </c>
      <c r="M83" s="52" t="str">
        <f t="shared" si="4"/>
        <v>Head</v>
      </c>
      <c r="N83" s="52">
        <f t="shared" si="5"/>
        <v>82</v>
      </c>
      <c r="O83" s="2" t="s">
        <v>1301</v>
      </c>
      <c r="P83" s="2">
        <v>4</v>
      </c>
      <c r="Q83" s="2">
        <v>22</v>
      </c>
      <c r="R83" s="52" t="s">
        <v>1651</v>
      </c>
    </row>
    <row r="84" spans="1:18" x14ac:dyDescent="0.2">
      <c r="A84" s="52">
        <v>83</v>
      </c>
      <c r="B84" t="s">
        <v>685</v>
      </c>
      <c r="C84" t="s">
        <v>1717</v>
      </c>
      <c r="D84" t="s">
        <v>397</v>
      </c>
      <c r="E84" t="s">
        <v>5</v>
      </c>
      <c r="G84">
        <v>58</v>
      </c>
      <c r="H84" s="55" t="str">
        <f t="shared" si="6"/>
        <v/>
      </c>
      <c r="I84" s="55">
        <f t="shared" si="7"/>
        <v>1833</v>
      </c>
      <c r="J84" t="s">
        <v>1301</v>
      </c>
      <c r="K84" t="s">
        <v>458</v>
      </c>
      <c r="L84" s="2" t="s">
        <v>1309</v>
      </c>
      <c r="M84" s="52" t="str">
        <f t="shared" si="4"/>
        <v>Wife</v>
      </c>
      <c r="N84" s="52">
        <f t="shared" si="5"/>
        <v>82</v>
      </c>
      <c r="O84" s="2" t="s">
        <v>1301</v>
      </c>
      <c r="P84" s="2"/>
      <c r="Q84" s="2">
        <v>22</v>
      </c>
      <c r="R84" s="52" t="s">
        <v>1651</v>
      </c>
    </row>
    <row r="85" spans="1:18" x14ac:dyDescent="0.2">
      <c r="A85" s="52">
        <v>84</v>
      </c>
      <c r="B85" t="s">
        <v>685</v>
      </c>
      <c r="C85" t="s">
        <v>1714</v>
      </c>
      <c r="D85" t="s">
        <v>767</v>
      </c>
      <c r="E85" t="s">
        <v>761</v>
      </c>
      <c r="F85">
        <v>22</v>
      </c>
      <c r="H85" s="55">
        <f t="shared" si="6"/>
        <v>1869</v>
      </c>
      <c r="I85" s="55" t="str">
        <f t="shared" si="7"/>
        <v/>
      </c>
      <c r="J85" t="s">
        <v>234</v>
      </c>
      <c r="K85" t="s">
        <v>1718</v>
      </c>
      <c r="L85" s="2" t="s">
        <v>1677</v>
      </c>
      <c r="M85" s="52" t="str">
        <f t="shared" si="4"/>
        <v>Son-in-law</v>
      </c>
      <c r="N85" s="52">
        <f t="shared" si="5"/>
        <v>82</v>
      </c>
      <c r="O85" s="2" t="s">
        <v>1301</v>
      </c>
      <c r="P85" s="2"/>
      <c r="Q85" s="2">
        <v>22</v>
      </c>
      <c r="R85" s="52" t="s">
        <v>1651</v>
      </c>
    </row>
    <row r="86" spans="1:18" x14ac:dyDescent="0.2">
      <c r="A86" s="52">
        <v>85</v>
      </c>
      <c r="B86" t="s">
        <v>685</v>
      </c>
      <c r="C86" t="s">
        <v>44</v>
      </c>
      <c r="D86" t="s">
        <v>409</v>
      </c>
      <c r="E86" t="s">
        <v>761</v>
      </c>
      <c r="F86">
        <v>14</v>
      </c>
      <c r="H86" s="55">
        <f t="shared" si="6"/>
        <v>1877</v>
      </c>
      <c r="I86" s="55" t="str">
        <f t="shared" si="7"/>
        <v/>
      </c>
      <c r="J86" t="s">
        <v>234</v>
      </c>
      <c r="K86" t="s">
        <v>1115</v>
      </c>
      <c r="L86" s="2" t="s">
        <v>1677</v>
      </c>
      <c r="M86" s="52" t="str">
        <f t="shared" si="4"/>
        <v>Son</v>
      </c>
      <c r="N86" s="52">
        <f t="shared" si="5"/>
        <v>82</v>
      </c>
      <c r="O86" s="2" t="s">
        <v>1301</v>
      </c>
      <c r="P86" s="2"/>
      <c r="Q86" s="2">
        <v>22</v>
      </c>
      <c r="R86" s="52" t="s">
        <v>1651</v>
      </c>
    </row>
    <row r="87" spans="1:18" x14ac:dyDescent="0.2">
      <c r="A87" s="52">
        <v>86</v>
      </c>
      <c r="B87" t="s">
        <v>79</v>
      </c>
      <c r="C87" t="s">
        <v>101</v>
      </c>
      <c r="D87" t="s">
        <v>9</v>
      </c>
      <c r="E87" t="s">
        <v>5</v>
      </c>
      <c r="F87">
        <v>35</v>
      </c>
      <c r="H87" s="55">
        <f t="shared" si="6"/>
        <v>1856</v>
      </c>
      <c r="I87" s="55" t="str">
        <f t="shared" si="7"/>
        <v/>
      </c>
      <c r="J87" t="s">
        <v>305</v>
      </c>
      <c r="K87" t="s">
        <v>564</v>
      </c>
      <c r="L87" s="2" t="s">
        <v>1677</v>
      </c>
      <c r="M87" s="52" t="str">
        <f t="shared" si="4"/>
        <v>Head</v>
      </c>
      <c r="N87" s="52">
        <f t="shared" si="5"/>
        <v>86</v>
      </c>
      <c r="O87" s="2" t="s">
        <v>1301</v>
      </c>
      <c r="P87" s="2">
        <v>3</v>
      </c>
      <c r="Q87" s="2">
        <v>23</v>
      </c>
      <c r="R87" s="52" t="s">
        <v>1651</v>
      </c>
    </row>
    <row r="88" spans="1:18" x14ac:dyDescent="0.2">
      <c r="A88" s="52">
        <v>87</v>
      </c>
      <c r="B88" t="s">
        <v>79</v>
      </c>
      <c r="C88" t="s">
        <v>169</v>
      </c>
      <c r="D88" t="s">
        <v>397</v>
      </c>
      <c r="E88" t="s">
        <v>5</v>
      </c>
      <c r="G88">
        <v>25</v>
      </c>
      <c r="H88" s="55" t="str">
        <f t="shared" si="6"/>
        <v/>
      </c>
      <c r="I88" s="55">
        <f t="shared" si="7"/>
        <v>1866</v>
      </c>
      <c r="J88" t="s">
        <v>1301</v>
      </c>
      <c r="K88" t="s">
        <v>450</v>
      </c>
      <c r="L88" s="2" t="s">
        <v>1309</v>
      </c>
      <c r="M88" s="52" t="str">
        <f t="shared" si="4"/>
        <v>Wife</v>
      </c>
      <c r="N88" s="52">
        <f t="shared" si="5"/>
        <v>86</v>
      </c>
      <c r="O88" s="2" t="s">
        <v>1301</v>
      </c>
      <c r="P88" s="2"/>
      <c r="Q88" s="2">
        <v>23</v>
      </c>
      <c r="R88" s="52" t="s">
        <v>1651</v>
      </c>
    </row>
    <row r="89" spans="1:18" x14ac:dyDescent="0.2">
      <c r="A89" s="52">
        <v>88</v>
      </c>
      <c r="B89" t="s">
        <v>79</v>
      </c>
      <c r="C89" t="s">
        <v>289</v>
      </c>
      <c r="D89" t="s">
        <v>409</v>
      </c>
      <c r="E89" t="s">
        <v>761</v>
      </c>
      <c r="F89">
        <v>15</v>
      </c>
      <c r="H89" s="55">
        <f t="shared" si="6"/>
        <v>1876</v>
      </c>
      <c r="I89" s="55" t="str">
        <f t="shared" si="7"/>
        <v/>
      </c>
      <c r="J89" t="s">
        <v>234</v>
      </c>
      <c r="K89" t="s">
        <v>724</v>
      </c>
      <c r="L89" s="2" t="s">
        <v>1677</v>
      </c>
      <c r="M89" s="52" t="str">
        <f t="shared" si="4"/>
        <v>Son</v>
      </c>
      <c r="N89" s="52">
        <f t="shared" si="5"/>
        <v>86</v>
      </c>
      <c r="O89" s="2" t="s">
        <v>1301</v>
      </c>
      <c r="P89" s="2"/>
      <c r="Q89" s="2">
        <v>23</v>
      </c>
      <c r="R89" s="52" t="s">
        <v>1651</v>
      </c>
    </row>
    <row r="90" spans="1:18" x14ac:dyDescent="0.2">
      <c r="A90" s="52">
        <v>89</v>
      </c>
      <c r="B90" t="s">
        <v>79</v>
      </c>
      <c r="C90" t="s">
        <v>425</v>
      </c>
      <c r="D90" t="s">
        <v>400</v>
      </c>
      <c r="E90" t="s">
        <v>761</v>
      </c>
      <c r="G90">
        <v>4</v>
      </c>
      <c r="H90" s="55" t="str">
        <f t="shared" si="6"/>
        <v/>
      </c>
      <c r="I90" s="55">
        <f t="shared" si="7"/>
        <v>1887</v>
      </c>
      <c r="J90" t="s">
        <v>784</v>
      </c>
      <c r="K90" t="s">
        <v>975</v>
      </c>
      <c r="L90" s="2" t="s">
        <v>1309</v>
      </c>
      <c r="M90" s="52" t="str">
        <f t="shared" si="4"/>
        <v>Daughter</v>
      </c>
      <c r="N90" s="52">
        <f t="shared" si="5"/>
        <v>86</v>
      </c>
      <c r="O90" s="2" t="s">
        <v>1301</v>
      </c>
      <c r="P90" s="2"/>
      <c r="Q90" s="2">
        <v>23</v>
      </c>
      <c r="R90" s="52" t="s">
        <v>1651</v>
      </c>
    </row>
    <row r="91" spans="1:18" x14ac:dyDescent="0.2">
      <c r="A91" s="52">
        <v>90</v>
      </c>
      <c r="B91" t="s">
        <v>79</v>
      </c>
      <c r="C91" t="s">
        <v>585</v>
      </c>
      <c r="D91" t="s">
        <v>400</v>
      </c>
      <c r="E91" t="s">
        <v>761</v>
      </c>
      <c r="G91">
        <v>2</v>
      </c>
      <c r="H91" s="55" t="str">
        <f t="shared" si="6"/>
        <v/>
      </c>
      <c r="I91" s="55">
        <f t="shared" si="7"/>
        <v>1889</v>
      </c>
      <c r="J91" t="s">
        <v>784</v>
      </c>
      <c r="K91" t="s">
        <v>551</v>
      </c>
      <c r="L91" s="2" t="s">
        <v>1309</v>
      </c>
      <c r="M91" s="52" t="str">
        <f t="shared" si="4"/>
        <v>Daughter</v>
      </c>
      <c r="N91" s="52">
        <f t="shared" si="5"/>
        <v>86</v>
      </c>
      <c r="O91" s="2" t="s">
        <v>1301</v>
      </c>
      <c r="P91" s="2"/>
      <c r="Q91" s="2">
        <v>23</v>
      </c>
      <c r="R91" s="52" t="s">
        <v>1651</v>
      </c>
    </row>
    <row r="92" spans="1:18" x14ac:dyDescent="0.2">
      <c r="A92" s="52">
        <v>91</v>
      </c>
      <c r="B92" t="s">
        <v>79</v>
      </c>
      <c r="C92" t="s">
        <v>1209</v>
      </c>
      <c r="D92" t="s">
        <v>400</v>
      </c>
      <c r="E92" t="s">
        <v>761</v>
      </c>
      <c r="G92">
        <f>10/12</f>
        <v>0.83333333333333337</v>
      </c>
      <c r="H92" s="55" t="str">
        <f t="shared" si="6"/>
        <v/>
      </c>
      <c r="I92" s="55">
        <f t="shared" si="7"/>
        <v>1890</v>
      </c>
      <c r="J92" t="s">
        <v>1301</v>
      </c>
      <c r="K92" t="s">
        <v>1115</v>
      </c>
      <c r="L92" s="2" t="s">
        <v>1309</v>
      </c>
      <c r="M92" s="52" t="str">
        <f t="shared" si="4"/>
        <v>Daughter</v>
      </c>
      <c r="N92" s="52">
        <f t="shared" si="5"/>
        <v>86</v>
      </c>
      <c r="O92" s="2" t="s">
        <v>1301</v>
      </c>
      <c r="P92" s="2"/>
      <c r="Q92" s="2">
        <v>23</v>
      </c>
      <c r="R92" s="52" t="s">
        <v>1651</v>
      </c>
    </row>
    <row r="93" spans="1:18" x14ac:dyDescent="0.2">
      <c r="A93" s="52">
        <v>92</v>
      </c>
      <c r="B93" t="s">
        <v>67</v>
      </c>
      <c r="C93" t="s">
        <v>192</v>
      </c>
      <c r="D93" t="s">
        <v>9</v>
      </c>
      <c r="E93" t="s">
        <v>5</v>
      </c>
      <c r="F93">
        <v>40</v>
      </c>
      <c r="H93" s="55">
        <f t="shared" si="6"/>
        <v>1851</v>
      </c>
      <c r="I93" s="55" t="str">
        <f t="shared" si="7"/>
        <v/>
      </c>
      <c r="J93" t="s">
        <v>220</v>
      </c>
      <c r="K93" t="s">
        <v>1115</v>
      </c>
      <c r="L93" s="2" t="s">
        <v>1677</v>
      </c>
      <c r="M93" s="52" t="str">
        <f t="shared" si="4"/>
        <v>Head</v>
      </c>
      <c r="N93" s="52">
        <f t="shared" si="5"/>
        <v>92</v>
      </c>
      <c r="O93" s="2" t="s">
        <v>1301</v>
      </c>
      <c r="P93" s="2">
        <v>0</v>
      </c>
      <c r="Q93" s="2">
        <v>24</v>
      </c>
      <c r="R93" s="52" t="s">
        <v>1651</v>
      </c>
    </row>
    <row r="94" spans="1:18" x14ac:dyDescent="0.2">
      <c r="A94" s="52">
        <v>93</v>
      </c>
      <c r="B94" t="s">
        <v>67</v>
      </c>
      <c r="C94" t="s">
        <v>447</v>
      </c>
      <c r="D94" t="s">
        <v>397</v>
      </c>
      <c r="E94" t="s">
        <v>5</v>
      </c>
      <c r="G94">
        <v>40</v>
      </c>
      <c r="H94" s="55" t="str">
        <f t="shared" si="6"/>
        <v/>
      </c>
      <c r="I94" s="55">
        <f t="shared" si="7"/>
        <v>1851</v>
      </c>
      <c r="J94" t="s">
        <v>1301</v>
      </c>
      <c r="K94" t="s">
        <v>1115</v>
      </c>
      <c r="L94" s="2" t="s">
        <v>1309</v>
      </c>
      <c r="M94" s="52" t="str">
        <f t="shared" si="4"/>
        <v>Wife</v>
      </c>
      <c r="N94" s="52">
        <f t="shared" si="5"/>
        <v>92</v>
      </c>
      <c r="O94" s="2" t="s">
        <v>1301</v>
      </c>
      <c r="P94" s="2"/>
      <c r="Q94" s="2">
        <v>24</v>
      </c>
      <c r="R94" s="52" t="s">
        <v>1651</v>
      </c>
    </row>
    <row r="95" spans="1:18" x14ac:dyDescent="0.2">
      <c r="A95" s="52">
        <v>94</v>
      </c>
      <c r="B95" t="s">
        <v>67</v>
      </c>
      <c r="C95" t="s">
        <v>1100</v>
      </c>
      <c r="D95" t="s">
        <v>400</v>
      </c>
      <c r="E95" t="s">
        <v>1309</v>
      </c>
      <c r="G95">
        <v>12</v>
      </c>
      <c r="H95" s="55" t="str">
        <f t="shared" si="6"/>
        <v/>
      </c>
      <c r="I95" s="55">
        <f t="shared" si="7"/>
        <v>1879</v>
      </c>
      <c r="J95" t="s">
        <v>1301</v>
      </c>
      <c r="K95" t="s">
        <v>561</v>
      </c>
      <c r="L95" s="2" t="s">
        <v>1309</v>
      </c>
      <c r="M95" s="52" t="str">
        <f t="shared" si="4"/>
        <v>Daughter</v>
      </c>
      <c r="N95" s="52">
        <f t="shared" si="5"/>
        <v>92</v>
      </c>
      <c r="O95" s="2" t="s">
        <v>1301</v>
      </c>
      <c r="P95" s="2"/>
      <c r="Q95" s="2">
        <v>24</v>
      </c>
      <c r="R95" s="52" t="s">
        <v>1651</v>
      </c>
    </row>
    <row r="96" spans="1:18" x14ac:dyDescent="0.2">
      <c r="A96" s="52">
        <v>95</v>
      </c>
      <c r="B96" t="s">
        <v>67</v>
      </c>
      <c r="C96" t="s">
        <v>65</v>
      </c>
      <c r="D96" t="s">
        <v>409</v>
      </c>
      <c r="E96" t="s">
        <v>1309</v>
      </c>
      <c r="F96">
        <v>10</v>
      </c>
      <c r="H96" s="55">
        <f t="shared" si="6"/>
        <v>1881</v>
      </c>
      <c r="I96" s="55" t="str">
        <f t="shared" si="7"/>
        <v/>
      </c>
      <c r="J96" t="s">
        <v>1301</v>
      </c>
      <c r="K96" t="s">
        <v>561</v>
      </c>
      <c r="L96" s="2" t="s">
        <v>1309</v>
      </c>
      <c r="M96" s="52" t="str">
        <f t="shared" si="4"/>
        <v>Son</v>
      </c>
      <c r="N96" s="52">
        <f t="shared" si="5"/>
        <v>92</v>
      </c>
      <c r="O96" s="2" t="s">
        <v>1301</v>
      </c>
      <c r="P96" s="2"/>
      <c r="Q96" s="2">
        <v>24</v>
      </c>
      <c r="R96" s="52" t="s">
        <v>1651</v>
      </c>
    </row>
    <row r="97" spans="1:18" x14ac:dyDescent="0.2">
      <c r="A97" s="52">
        <v>96</v>
      </c>
      <c r="B97" t="s">
        <v>67</v>
      </c>
      <c r="C97" t="s">
        <v>439</v>
      </c>
      <c r="D97" t="s">
        <v>400</v>
      </c>
      <c r="E97" t="s">
        <v>1309</v>
      </c>
      <c r="G97">
        <v>7</v>
      </c>
      <c r="H97" s="55" t="str">
        <f t="shared" si="6"/>
        <v/>
      </c>
      <c r="I97" s="55">
        <f t="shared" si="7"/>
        <v>1884</v>
      </c>
      <c r="J97" t="s">
        <v>784</v>
      </c>
      <c r="K97" t="s">
        <v>1719</v>
      </c>
      <c r="L97" s="2" t="s">
        <v>1309</v>
      </c>
      <c r="M97" s="52" t="str">
        <f t="shared" si="4"/>
        <v>Daughter</v>
      </c>
      <c r="N97" s="52">
        <f t="shared" si="5"/>
        <v>92</v>
      </c>
      <c r="O97" s="2" t="s">
        <v>1301</v>
      </c>
      <c r="P97" s="2"/>
      <c r="Q97" s="2">
        <v>24</v>
      </c>
      <c r="R97" s="52" t="s">
        <v>1651</v>
      </c>
    </row>
    <row r="98" spans="1:18" x14ac:dyDescent="0.2">
      <c r="A98" s="52">
        <v>97</v>
      </c>
      <c r="B98" t="s">
        <v>67</v>
      </c>
      <c r="C98" t="s">
        <v>503</v>
      </c>
      <c r="D98" t="s">
        <v>400</v>
      </c>
      <c r="E98" t="s">
        <v>1309</v>
      </c>
      <c r="G98">
        <v>6</v>
      </c>
      <c r="H98" s="55" t="str">
        <f t="shared" si="6"/>
        <v/>
      </c>
      <c r="I98" s="55">
        <f t="shared" si="7"/>
        <v>1885</v>
      </c>
      <c r="J98" t="s">
        <v>784</v>
      </c>
      <c r="K98" t="s">
        <v>1283</v>
      </c>
      <c r="L98" s="2" t="s">
        <v>1309</v>
      </c>
      <c r="M98" s="52" t="str">
        <f t="shared" si="4"/>
        <v>Daughter</v>
      </c>
      <c r="N98" s="52">
        <f t="shared" si="5"/>
        <v>92</v>
      </c>
      <c r="O98" s="2" t="s">
        <v>1301</v>
      </c>
      <c r="P98" s="2"/>
      <c r="Q98" s="2">
        <v>24</v>
      </c>
      <c r="R98" s="52" t="s">
        <v>1651</v>
      </c>
    </row>
    <row r="99" spans="1:18" x14ac:dyDescent="0.2">
      <c r="A99" s="52">
        <v>98</v>
      </c>
      <c r="B99" t="s">
        <v>67</v>
      </c>
      <c r="C99" t="s">
        <v>448</v>
      </c>
      <c r="D99" t="s">
        <v>409</v>
      </c>
      <c r="E99" t="s">
        <v>1309</v>
      </c>
      <c r="F99">
        <v>3</v>
      </c>
      <c r="H99" s="55">
        <f t="shared" si="6"/>
        <v>1888</v>
      </c>
      <c r="I99" s="55" t="str">
        <f t="shared" si="7"/>
        <v/>
      </c>
      <c r="J99" t="s">
        <v>1301</v>
      </c>
      <c r="K99" t="s">
        <v>1282</v>
      </c>
      <c r="L99" s="2" t="s">
        <v>1309</v>
      </c>
      <c r="M99" s="52" t="str">
        <f t="shared" si="4"/>
        <v>Son</v>
      </c>
      <c r="N99" s="52">
        <f t="shared" si="5"/>
        <v>92</v>
      </c>
      <c r="O99" s="2" t="s">
        <v>1301</v>
      </c>
      <c r="P99" s="2"/>
      <c r="Q99" s="2">
        <v>24</v>
      </c>
      <c r="R99" s="52" t="s">
        <v>1651</v>
      </c>
    </row>
    <row r="100" spans="1:18" x14ac:dyDescent="0.2">
      <c r="A100" s="52">
        <v>99</v>
      </c>
      <c r="B100" t="s">
        <v>67</v>
      </c>
      <c r="C100" t="s">
        <v>477</v>
      </c>
      <c r="D100" t="s">
        <v>409</v>
      </c>
      <c r="E100" t="s">
        <v>1309</v>
      </c>
      <c r="F100">
        <f>4/12</f>
        <v>0.33333333333333331</v>
      </c>
      <c r="H100" s="55">
        <f t="shared" si="6"/>
        <v>1890</v>
      </c>
      <c r="I100" s="55" t="str">
        <f t="shared" si="7"/>
        <v/>
      </c>
      <c r="J100" t="s">
        <v>1301</v>
      </c>
      <c r="K100" t="s">
        <v>1115</v>
      </c>
      <c r="L100" s="2" t="s">
        <v>1309</v>
      </c>
      <c r="M100" s="52" t="str">
        <f t="shared" si="4"/>
        <v>Son</v>
      </c>
      <c r="N100" s="52">
        <f t="shared" si="5"/>
        <v>92</v>
      </c>
      <c r="O100" s="2" t="s">
        <v>1301</v>
      </c>
      <c r="P100" s="2"/>
      <c r="Q100" s="2">
        <v>24</v>
      </c>
      <c r="R100" s="52" t="s">
        <v>1651</v>
      </c>
    </row>
    <row r="101" spans="1:18" x14ac:dyDescent="0.2">
      <c r="A101" s="52">
        <v>100</v>
      </c>
      <c r="B101" t="s">
        <v>260</v>
      </c>
      <c r="C101" t="s">
        <v>44</v>
      </c>
      <c r="D101" t="s">
        <v>9</v>
      </c>
      <c r="E101" t="s">
        <v>5</v>
      </c>
      <c r="F101">
        <v>36</v>
      </c>
      <c r="H101" s="55">
        <f t="shared" si="6"/>
        <v>1855</v>
      </c>
      <c r="I101" s="55" t="str">
        <f t="shared" si="7"/>
        <v/>
      </c>
      <c r="J101" t="s">
        <v>301</v>
      </c>
      <c r="K101" t="s">
        <v>1120</v>
      </c>
      <c r="L101" s="2" t="s">
        <v>1677</v>
      </c>
      <c r="M101" s="52" t="str">
        <f t="shared" si="4"/>
        <v>Head</v>
      </c>
      <c r="N101" s="52">
        <f t="shared" si="5"/>
        <v>100</v>
      </c>
      <c r="O101" s="2" t="s">
        <v>300</v>
      </c>
      <c r="P101" s="2">
        <v>0</v>
      </c>
      <c r="Q101" s="2">
        <v>25</v>
      </c>
      <c r="R101" s="52" t="s">
        <v>1651</v>
      </c>
    </row>
    <row r="102" spans="1:18" x14ac:dyDescent="0.2">
      <c r="A102" s="52">
        <v>101</v>
      </c>
      <c r="B102" t="s">
        <v>260</v>
      </c>
      <c r="C102" t="s">
        <v>923</v>
      </c>
      <c r="D102" t="s">
        <v>397</v>
      </c>
      <c r="E102" t="s">
        <v>5</v>
      </c>
      <c r="G102">
        <v>34</v>
      </c>
      <c r="H102" s="55" t="str">
        <f t="shared" si="6"/>
        <v/>
      </c>
      <c r="I102" s="55">
        <f t="shared" si="7"/>
        <v>1857</v>
      </c>
      <c r="J102" t="s">
        <v>1301</v>
      </c>
      <c r="K102" t="s">
        <v>1115</v>
      </c>
      <c r="L102" s="2" t="s">
        <v>1309</v>
      </c>
      <c r="M102" s="52" t="str">
        <f t="shared" si="4"/>
        <v>Wife</v>
      </c>
      <c r="N102" s="52">
        <f t="shared" si="5"/>
        <v>100</v>
      </c>
      <c r="O102" s="2" t="s">
        <v>300</v>
      </c>
      <c r="P102" s="2"/>
      <c r="Q102" s="2">
        <v>25</v>
      </c>
      <c r="R102" s="52" t="s">
        <v>1651</v>
      </c>
    </row>
    <row r="103" spans="1:18" x14ac:dyDescent="0.2">
      <c r="A103" s="52">
        <v>102</v>
      </c>
      <c r="B103" t="s">
        <v>260</v>
      </c>
      <c r="C103" t="s">
        <v>1720</v>
      </c>
      <c r="D103" t="s">
        <v>400</v>
      </c>
      <c r="E103" t="s">
        <v>761</v>
      </c>
      <c r="G103">
        <v>10</v>
      </c>
      <c r="H103" s="55" t="str">
        <f t="shared" si="6"/>
        <v/>
      </c>
      <c r="I103" s="55">
        <f t="shared" si="7"/>
        <v>1881</v>
      </c>
      <c r="J103" t="s">
        <v>784</v>
      </c>
      <c r="K103" t="s">
        <v>1115</v>
      </c>
      <c r="L103" s="2" t="s">
        <v>1309</v>
      </c>
      <c r="M103" s="52" t="str">
        <f t="shared" si="4"/>
        <v>Daughter</v>
      </c>
      <c r="N103" s="52">
        <f t="shared" si="5"/>
        <v>100</v>
      </c>
      <c r="O103" s="2" t="s">
        <v>300</v>
      </c>
      <c r="P103" s="2"/>
      <c r="Q103" s="2">
        <v>25</v>
      </c>
      <c r="R103" s="52" t="s">
        <v>1651</v>
      </c>
    </row>
    <row r="104" spans="1:18" x14ac:dyDescent="0.2">
      <c r="A104" s="52">
        <v>103</v>
      </c>
      <c r="B104" t="s">
        <v>260</v>
      </c>
      <c r="C104" t="s">
        <v>503</v>
      </c>
      <c r="D104" t="s">
        <v>400</v>
      </c>
      <c r="E104" t="s">
        <v>1309</v>
      </c>
      <c r="G104">
        <v>8</v>
      </c>
      <c r="H104" s="55" t="str">
        <f t="shared" si="6"/>
        <v/>
      </c>
      <c r="I104" s="55">
        <f t="shared" si="7"/>
        <v>1883</v>
      </c>
      <c r="J104" t="s">
        <v>784</v>
      </c>
      <c r="K104" t="s">
        <v>1115</v>
      </c>
      <c r="L104" s="2" t="s">
        <v>1309</v>
      </c>
      <c r="M104" s="52" t="str">
        <f t="shared" si="4"/>
        <v>Daughter</v>
      </c>
      <c r="N104" s="52">
        <f t="shared" si="5"/>
        <v>100</v>
      </c>
      <c r="O104" s="2" t="s">
        <v>300</v>
      </c>
      <c r="P104" s="2"/>
      <c r="Q104" s="2">
        <v>25</v>
      </c>
      <c r="R104" s="52" t="s">
        <v>1651</v>
      </c>
    </row>
    <row r="105" spans="1:18" x14ac:dyDescent="0.2">
      <c r="A105" s="52">
        <v>104</v>
      </c>
      <c r="B105" t="s">
        <v>260</v>
      </c>
      <c r="C105" t="s">
        <v>1721</v>
      </c>
      <c r="D105" t="s">
        <v>400</v>
      </c>
      <c r="E105" t="s">
        <v>1309</v>
      </c>
      <c r="G105">
        <v>3</v>
      </c>
      <c r="H105" s="55" t="str">
        <f t="shared" si="6"/>
        <v/>
      </c>
      <c r="I105" s="55">
        <f t="shared" si="7"/>
        <v>1888</v>
      </c>
      <c r="J105" t="s">
        <v>1301</v>
      </c>
      <c r="K105" t="s">
        <v>1115</v>
      </c>
      <c r="L105" s="2" t="s">
        <v>1309</v>
      </c>
      <c r="M105" s="52" t="str">
        <f t="shared" si="4"/>
        <v>Daughter</v>
      </c>
      <c r="N105" s="52">
        <f t="shared" si="5"/>
        <v>100</v>
      </c>
      <c r="O105" s="2" t="s">
        <v>300</v>
      </c>
      <c r="P105" s="2"/>
      <c r="Q105" s="2">
        <v>25</v>
      </c>
      <c r="R105" s="52" t="s">
        <v>1651</v>
      </c>
    </row>
    <row r="106" spans="1:18" x14ac:dyDescent="0.2">
      <c r="A106" s="52">
        <v>105</v>
      </c>
      <c r="B106" t="s">
        <v>1722</v>
      </c>
      <c r="C106" t="s">
        <v>293</v>
      </c>
      <c r="D106" t="s">
        <v>705</v>
      </c>
      <c r="E106" t="s">
        <v>5</v>
      </c>
      <c r="F106">
        <v>22</v>
      </c>
      <c r="H106" s="55">
        <f t="shared" si="6"/>
        <v>1869</v>
      </c>
      <c r="I106" s="55" t="str">
        <f t="shared" si="7"/>
        <v/>
      </c>
      <c r="J106" t="s">
        <v>219</v>
      </c>
      <c r="K106" t="s">
        <v>1723</v>
      </c>
      <c r="L106" s="2" t="s">
        <v>1677</v>
      </c>
      <c r="M106" s="52" t="str">
        <f t="shared" si="4"/>
        <v>Lodger</v>
      </c>
      <c r="N106" s="52">
        <f t="shared" si="5"/>
        <v>100</v>
      </c>
      <c r="O106" s="2" t="s">
        <v>300</v>
      </c>
      <c r="P106" s="2"/>
      <c r="Q106" s="2">
        <v>25</v>
      </c>
      <c r="R106" s="52" t="s">
        <v>1651</v>
      </c>
    </row>
    <row r="107" spans="1:18" x14ac:dyDescent="0.2">
      <c r="A107" s="52">
        <v>106</v>
      </c>
      <c r="B107" t="s">
        <v>70</v>
      </c>
      <c r="C107" t="s">
        <v>71</v>
      </c>
      <c r="D107" t="s">
        <v>9</v>
      </c>
      <c r="E107" t="s">
        <v>761</v>
      </c>
      <c r="F107">
        <v>56</v>
      </c>
      <c r="H107" s="55">
        <f t="shared" si="6"/>
        <v>1835</v>
      </c>
      <c r="I107" s="55" t="str">
        <f t="shared" si="7"/>
        <v/>
      </c>
      <c r="J107" t="s">
        <v>234</v>
      </c>
      <c r="K107" t="s">
        <v>1115</v>
      </c>
      <c r="L107" s="2" t="s">
        <v>1677</v>
      </c>
      <c r="M107" s="52" t="str">
        <f t="shared" si="4"/>
        <v>Head</v>
      </c>
      <c r="N107" s="52">
        <f t="shared" si="5"/>
        <v>106</v>
      </c>
      <c r="O107" s="2" t="s">
        <v>1301</v>
      </c>
      <c r="P107" s="2">
        <v>3</v>
      </c>
      <c r="Q107" s="2">
        <v>26</v>
      </c>
      <c r="R107" s="52" t="s">
        <v>1651</v>
      </c>
    </row>
    <row r="108" spans="1:18" x14ac:dyDescent="0.2">
      <c r="A108" s="52">
        <v>107</v>
      </c>
      <c r="B108" t="s">
        <v>49</v>
      </c>
      <c r="C108" t="s">
        <v>123</v>
      </c>
      <c r="D108" t="s">
        <v>422</v>
      </c>
      <c r="E108" t="s">
        <v>761</v>
      </c>
      <c r="G108">
        <v>46</v>
      </c>
      <c r="H108" s="55" t="str">
        <f t="shared" si="6"/>
        <v/>
      </c>
      <c r="I108" s="55">
        <f t="shared" si="7"/>
        <v>1845</v>
      </c>
      <c r="J108" t="s">
        <v>1469</v>
      </c>
      <c r="K108" t="s">
        <v>1115</v>
      </c>
      <c r="L108" s="2" t="s">
        <v>1677</v>
      </c>
      <c r="M108" s="52" t="str">
        <f t="shared" si="4"/>
        <v>Servant</v>
      </c>
      <c r="N108" s="52">
        <f t="shared" si="5"/>
        <v>106</v>
      </c>
      <c r="O108" s="2" t="s">
        <v>1301</v>
      </c>
      <c r="P108" s="2"/>
      <c r="Q108" s="2">
        <v>26</v>
      </c>
      <c r="R108" s="52" t="s">
        <v>1651</v>
      </c>
    </row>
    <row r="109" spans="1:18" x14ac:dyDescent="0.2">
      <c r="A109" s="52">
        <v>108</v>
      </c>
      <c r="B109" t="s">
        <v>328</v>
      </c>
      <c r="C109" t="s">
        <v>1725</v>
      </c>
      <c r="D109" t="s">
        <v>9</v>
      </c>
      <c r="E109" t="s">
        <v>5</v>
      </c>
      <c r="F109">
        <v>26</v>
      </c>
      <c r="H109" s="55">
        <f t="shared" si="6"/>
        <v>1865</v>
      </c>
      <c r="I109" s="55" t="str">
        <f t="shared" si="7"/>
        <v/>
      </c>
      <c r="J109" t="s">
        <v>234</v>
      </c>
      <c r="K109" t="s">
        <v>975</v>
      </c>
      <c r="L109" s="2" t="s">
        <v>1677</v>
      </c>
      <c r="M109" s="52" t="str">
        <f t="shared" si="4"/>
        <v>Head</v>
      </c>
      <c r="N109" s="52">
        <f t="shared" si="5"/>
        <v>108</v>
      </c>
      <c r="O109" s="2" t="s">
        <v>1301</v>
      </c>
      <c r="P109" s="2">
        <v>3</v>
      </c>
      <c r="Q109" s="2">
        <v>27</v>
      </c>
      <c r="R109" s="52" t="s">
        <v>1651</v>
      </c>
    </row>
    <row r="110" spans="1:18" x14ac:dyDescent="0.2">
      <c r="A110" s="52">
        <v>109</v>
      </c>
      <c r="B110" t="s">
        <v>328</v>
      </c>
      <c r="C110" t="s">
        <v>57</v>
      </c>
      <c r="D110" t="s">
        <v>397</v>
      </c>
      <c r="E110" t="s">
        <v>5</v>
      </c>
      <c r="G110">
        <v>25</v>
      </c>
      <c r="H110" s="55" t="str">
        <f t="shared" si="6"/>
        <v/>
      </c>
      <c r="I110" s="55">
        <f t="shared" si="7"/>
        <v>1866</v>
      </c>
      <c r="J110" t="s">
        <v>1301</v>
      </c>
      <c r="K110" t="s">
        <v>725</v>
      </c>
      <c r="L110" s="2" t="s">
        <v>1309</v>
      </c>
      <c r="M110" s="52" t="str">
        <f t="shared" si="4"/>
        <v>Wife</v>
      </c>
      <c r="N110" s="52">
        <f t="shared" si="5"/>
        <v>108</v>
      </c>
      <c r="O110" s="2" t="s">
        <v>1301</v>
      </c>
      <c r="P110" s="2"/>
      <c r="Q110" s="2">
        <v>27</v>
      </c>
      <c r="R110" s="52" t="s">
        <v>1651</v>
      </c>
    </row>
    <row r="111" spans="1:18" x14ac:dyDescent="0.2">
      <c r="A111" s="52">
        <v>110</v>
      </c>
      <c r="B111" t="s">
        <v>328</v>
      </c>
      <c r="C111" t="s">
        <v>1726</v>
      </c>
      <c r="D111" t="s">
        <v>409</v>
      </c>
      <c r="E111" t="s">
        <v>1309</v>
      </c>
      <c r="F111">
        <v>3</v>
      </c>
      <c r="H111" s="55">
        <f t="shared" si="6"/>
        <v>1888</v>
      </c>
      <c r="I111" s="55" t="str">
        <f t="shared" si="7"/>
        <v/>
      </c>
      <c r="J111" t="s">
        <v>1301</v>
      </c>
      <c r="K111" t="s">
        <v>551</v>
      </c>
      <c r="L111" s="2" t="s">
        <v>1309</v>
      </c>
      <c r="M111" s="52" t="str">
        <f t="shared" si="4"/>
        <v>Son</v>
      </c>
      <c r="N111" s="52">
        <f t="shared" si="5"/>
        <v>108</v>
      </c>
      <c r="O111" s="2" t="s">
        <v>1301</v>
      </c>
      <c r="P111" s="2"/>
      <c r="Q111" s="2">
        <v>27</v>
      </c>
      <c r="R111" s="52" t="s">
        <v>1651</v>
      </c>
    </row>
    <row r="112" spans="1:18" x14ac:dyDescent="0.2">
      <c r="A112" s="52">
        <v>111</v>
      </c>
      <c r="B112" t="s">
        <v>328</v>
      </c>
      <c r="C112" t="s">
        <v>1727</v>
      </c>
      <c r="D112" t="s">
        <v>400</v>
      </c>
      <c r="E112" t="s">
        <v>1309</v>
      </c>
      <c r="G112">
        <v>1</v>
      </c>
      <c r="H112" s="55" t="str">
        <f t="shared" si="6"/>
        <v/>
      </c>
      <c r="I112" s="55">
        <f t="shared" si="7"/>
        <v>1890</v>
      </c>
      <c r="J112" t="s">
        <v>1301</v>
      </c>
      <c r="K112" t="s">
        <v>1115</v>
      </c>
      <c r="L112" s="2" t="s">
        <v>1309</v>
      </c>
      <c r="M112" s="52" t="str">
        <f t="shared" si="4"/>
        <v>Daughter</v>
      </c>
      <c r="N112" s="52">
        <f t="shared" si="5"/>
        <v>108</v>
      </c>
      <c r="O112" s="2" t="s">
        <v>1301</v>
      </c>
      <c r="P112" s="2"/>
      <c r="Q112" s="2">
        <v>27</v>
      </c>
      <c r="R112" s="52" t="s">
        <v>1651</v>
      </c>
    </row>
    <row r="113" spans="1:18" x14ac:dyDescent="0.2">
      <c r="A113" s="52">
        <v>112</v>
      </c>
      <c r="B113" t="s">
        <v>100</v>
      </c>
      <c r="C113" t="s">
        <v>262</v>
      </c>
      <c r="D113" t="s">
        <v>9</v>
      </c>
      <c r="E113" t="s">
        <v>5</v>
      </c>
      <c r="F113">
        <v>43</v>
      </c>
      <c r="H113" s="55">
        <f t="shared" si="6"/>
        <v>1848</v>
      </c>
      <c r="I113" s="55" t="str">
        <f t="shared" si="7"/>
        <v/>
      </c>
      <c r="J113" t="s">
        <v>38</v>
      </c>
      <c r="K113" t="s">
        <v>1731</v>
      </c>
      <c r="L113" s="2" t="s">
        <v>1733</v>
      </c>
      <c r="M113" s="52" t="str">
        <f t="shared" si="4"/>
        <v>Head</v>
      </c>
      <c r="N113" s="52">
        <f t="shared" si="5"/>
        <v>112</v>
      </c>
      <c r="O113" s="2" t="s">
        <v>302</v>
      </c>
      <c r="P113" s="2">
        <v>0</v>
      </c>
      <c r="Q113" s="2">
        <v>28</v>
      </c>
      <c r="R113" s="52" t="s">
        <v>1651</v>
      </c>
    </row>
    <row r="114" spans="1:18" x14ac:dyDescent="0.2">
      <c r="A114" s="52">
        <v>113</v>
      </c>
      <c r="B114" t="s">
        <v>100</v>
      </c>
      <c r="C114" t="s">
        <v>201</v>
      </c>
      <c r="D114" t="s">
        <v>397</v>
      </c>
      <c r="E114" t="s">
        <v>5</v>
      </c>
      <c r="G114">
        <v>39</v>
      </c>
      <c r="H114" s="55" t="str">
        <f t="shared" si="6"/>
        <v/>
      </c>
      <c r="I114" s="55">
        <f t="shared" si="7"/>
        <v>1852</v>
      </c>
      <c r="J114" t="s">
        <v>1732</v>
      </c>
      <c r="K114" t="s">
        <v>551</v>
      </c>
      <c r="L114" s="2" t="s">
        <v>1677</v>
      </c>
      <c r="M114" s="52" t="str">
        <f t="shared" si="4"/>
        <v>Wife</v>
      </c>
      <c r="N114" s="52">
        <f t="shared" si="5"/>
        <v>112</v>
      </c>
      <c r="O114" s="2" t="s">
        <v>302</v>
      </c>
      <c r="P114" s="2"/>
      <c r="Q114" s="2">
        <v>28</v>
      </c>
      <c r="R114" s="52" t="s">
        <v>1651</v>
      </c>
    </row>
    <row r="115" spans="1:18" x14ac:dyDescent="0.2">
      <c r="A115" s="52">
        <v>114</v>
      </c>
      <c r="B115" t="s">
        <v>100</v>
      </c>
      <c r="C115" t="s">
        <v>453</v>
      </c>
      <c r="D115" t="s">
        <v>400</v>
      </c>
      <c r="E115" t="s">
        <v>761</v>
      </c>
      <c r="G115">
        <v>16</v>
      </c>
      <c r="H115" s="55" t="str">
        <f t="shared" si="6"/>
        <v/>
      </c>
      <c r="I115" s="55">
        <f t="shared" si="7"/>
        <v>1875</v>
      </c>
      <c r="J115" t="s">
        <v>1730</v>
      </c>
      <c r="K115" t="s">
        <v>1115</v>
      </c>
      <c r="L115" s="2" t="s">
        <v>1677</v>
      </c>
      <c r="M115" s="52" t="str">
        <f t="shared" si="4"/>
        <v>Daughter</v>
      </c>
      <c r="N115" s="52">
        <f t="shared" si="5"/>
        <v>112</v>
      </c>
      <c r="O115" s="2" t="s">
        <v>302</v>
      </c>
      <c r="P115" s="2"/>
      <c r="Q115" s="2">
        <v>28</v>
      </c>
      <c r="R115" s="52" t="s">
        <v>1651</v>
      </c>
    </row>
    <row r="116" spans="1:18" x14ac:dyDescent="0.2">
      <c r="A116" s="52">
        <v>115</v>
      </c>
      <c r="B116" t="s">
        <v>100</v>
      </c>
      <c r="C116" t="s">
        <v>1728</v>
      </c>
      <c r="D116" t="s">
        <v>409</v>
      </c>
      <c r="E116" t="s">
        <v>761</v>
      </c>
      <c r="F116">
        <v>14</v>
      </c>
      <c r="H116" s="55">
        <f t="shared" si="6"/>
        <v>1877</v>
      </c>
      <c r="I116" s="55" t="str">
        <f t="shared" si="7"/>
        <v/>
      </c>
      <c r="J116" t="s">
        <v>784</v>
      </c>
      <c r="K116" t="s">
        <v>1115</v>
      </c>
      <c r="L116" s="2" t="s">
        <v>1309</v>
      </c>
      <c r="M116" s="52" t="str">
        <f t="shared" si="4"/>
        <v>Son</v>
      </c>
      <c r="N116" s="52">
        <f t="shared" si="5"/>
        <v>112</v>
      </c>
      <c r="O116" s="2" t="s">
        <v>302</v>
      </c>
      <c r="P116" s="2"/>
      <c r="Q116" s="2">
        <v>28</v>
      </c>
      <c r="R116" s="52" t="s">
        <v>1651</v>
      </c>
    </row>
    <row r="117" spans="1:18" x14ac:dyDescent="0.2">
      <c r="A117" s="52">
        <v>116</v>
      </c>
      <c r="B117" t="s">
        <v>100</v>
      </c>
      <c r="C117" t="s">
        <v>208</v>
      </c>
      <c r="D117" t="s">
        <v>409</v>
      </c>
      <c r="E117" t="s">
        <v>1309</v>
      </c>
      <c r="F117">
        <v>12</v>
      </c>
      <c r="H117" s="55">
        <f t="shared" si="6"/>
        <v>1879</v>
      </c>
      <c r="I117" s="55" t="str">
        <f t="shared" si="7"/>
        <v/>
      </c>
      <c r="J117" t="s">
        <v>784</v>
      </c>
      <c r="K117" t="s">
        <v>1115</v>
      </c>
      <c r="L117" s="2" t="s">
        <v>1309</v>
      </c>
      <c r="M117" s="52" t="str">
        <f t="shared" si="4"/>
        <v>Son</v>
      </c>
      <c r="N117" s="52">
        <f t="shared" si="5"/>
        <v>112</v>
      </c>
      <c r="O117" s="2" t="s">
        <v>302</v>
      </c>
      <c r="P117" s="2"/>
      <c r="Q117" s="2">
        <v>28</v>
      </c>
      <c r="R117" s="52" t="s">
        <v>1651</v>
      </c>
    </row>
    <row r="118" spans="1:18" x14ac:dyDescent="0.2">
      <c r="A118" s="52">
        <v>117</v>
      </c>
      <c r="B118" t="s">
        <v>100</v>
      </c>
      <c r="C118" t="s">
        <v>481</v>
      </c>
      <c r="D118" t="s">
        <v>400</v>
      </c>
      <c r="E118" t="s">
        <v>1309</v>
      </c>
      <c r="G118">
        <v>9</v>
      </c>
      <c r="H118" s="55" t="str">
        <f t="shared" si="6"/>
        <v/>
      </c>
      <c r="I118" s="55">
        <f t="shared" si="7"/>
        <v>1882</v>
      </c>
      <c r="J118" t="s">
        <v>784</v>
      </c>
      <c r="K118" t="s">
        <v>1115</v>
      </c>
      <c r="L118" s="2" t="s">
        <v>1309</v>
      </c>
      <c r="M118" s="52" t="str">
        <f t="shared" si="4"/>
        <v>Daughter</v>
      </c>
      <c r="N118" s="52">
        <f t="shared" si="5"/>
        <v>112</v>
      </c>
      <c r="O118" s="2" t="s">
        <v>302</v>
      </c>
      <c r="P118" s="2"/>
      <c r="Q118" s="2">
        <v>28</v>
      </c>
      <c r="R118" s="52" t="s">
        <v>1651</v>
      </c>
    </row>
    <row r="119" spans="1:18" x14ac:dyDescent="0.2">
      <c r="A119" s="52">
        <v>118</v>
      </c>
      <c r="B119" t="s">
        <v>100</v>
      </c>
      <c r="C119" t="s">
        <v>1729</v>
      </c>
      <c r="D119" t="s">
        <v>409</v>
      </c>
      <c r="E119" t="s">
        <v>1309</v>
      </c>
      <c r="F119">
        <v>6</v>
      </c>
      <c r="H119" s="55">
        <f t="shared" si="6"/>
        <v>1885</v>
      </c>
      <c r="I119" s="55" t="str">
        <f t="shared" si="7"/>
        <v/>
      </c>
      <c r="J119" t="s">
        <v>784</v>
      </c>
      <c r="K119" t="s">
        <v>1115</v>
      </c>
      <c r="L119" s="2" t="s">
        <v>1309</v>
      </c>
      <c r="M119" s="52" t="str">
        <f t="shared" si="4"/>
        <v>Son</v>
      </c>
      <c r="N119" s="52">
        <f t="shared" si="5"/>
        <v>112</v>
      </c>
      <c r="O119" s="2" t="s">
        <v>302</v>
      </c>
      <c r="P119" s="2"/>
      <c r="Q119" s="2">
        <v>28</v>
      </c>
      <c r="R119" s="52" t="s">
        <v>1651</v>
      </c>
    </row>
    <row r="120" spans="1:18" x14ac:dyDescent="0.2">
      <c r="A120" s="52">
        <v>119</v>
      </c>
      <c r="B120" t="s">
        <v>100</v>
      </c>
      <c r="C120" t="s">
        <v>920</v>
      </c>
      <c r="D120" t="s">
        <v>409</v>
      </c>
      <c r="E120" t="s">
        <v>1309</v>
      </c>
      <c r="F120">
        <v>5</v>
      </c>
      <c r="H120" s="55">
        <f t="shared" si="6"/>
        <v>1886</v>
      </c>
      <c r="I120" s="55" t="str">
        <f t="shared" si="7"/>
        <v/>
      </c>
      <c r="J120" t="s">
        <v>784</v>
      </c>
      <c r="K120" t="s">
        <v>1115</v>
      </c>
      <c r="L120" s="2" t="s">
        <v>1309</v>
      </c>
      <c r="M120" s="52" t="str">
        <f t="shared" si="4"/>
        <v>Son</v>
      </c>
      <c r="N120" s="52">
        <f t="shared" si="5"/>
        <v>112</v>
      </c>
      <c r="O120" s="2" t="s">
        <v>302</v>
      </c>
      <c r="P120" s="2"/>
      <c r="Q120" s="2">
        <v>28</v>
      </c>
      <c r="R120" s="52" t="s">
        <v>1651</v>
      </c>
    </row>
    <row r="121" spans="1:18" x14ac:dyDescent="0.2">
      <c r="A121" s="52">
        <v>120</v>
      </c>
      <c r="B121" t="s">
        <v>100</v>
      </c>
      <c r="C121" t="s">
        <v>399</v>
      </c>
      <c r="D121" t="s">
        <v>400</v>
      </c>
      <c r="E121" t="s">
        <v>1309</v>
      </c>
      <c r="F121">
        <v>2</v>
      </c>
      <c r="H121" s="55">
        <f t="shared" si="6"/>
        <v>1889</v>
      </c>
      <c r="I121" s="55" t="str">
        <f t="shared" si="7"/>
        <v/>
      </c>
      <c r="J121" t="s">
        <v>784</v>
      </c>
      <c r="K121" t="s">
        <v>1115</v>
      </c>
      <c r="L121" s="2" t="s">
        <v>1309</v>
      </c>
      <c r="M121" s="52" t="str">
        <f t="shared" si="4"/>
        <v>Daughter</v>
      </c>
      <c r="N121" s="52">
        <f t="shared" si="5"/>
        <v>112</v>
      </c>
      <c r="O121" s="2" t="s">
        <v>302</v>
      </c>
      <c r="P121" s="2"/>
      <c r="Q121" s="2">
        <v>28</v>
      </c>
      <c r="R121" s="52" t="s">
        <v>1651</v>
      </c>
    </row>
    <row r="122" spans="1:18" x14ac:dyDescent="0.2">
      <c r="A122" s="52">
        <v>121</v>
      </c>
      <c r="B122" t="s">
        <v>202</v>
      </c>
      <c r="C122" t="s">
        <v>166</v>
      </c>
      <c r="D122" t="s">
        <v>9</v>
      </c>
      <c r="E122" t="s">
        <v>5</v>
      </c>
      <c r="F122">
        <v>49</v>
      </c>
      <c r="H122" s="55">
        <f t="shared" si="6"/>
        <v>1842</v>
      </c>
      <c r="I122" s="55" t="str">
        <f t="shared" si="7"/>
        <v/>
      </c>
      <c r="J122" t="s">
        <v>303</v>
      </c>
      <c r="K122" t="s">
        <v>1442</v>
      </c>
      <c r="L122" s="2" t="s">
        <v>1677</v>
      </c>
      <c r="M122" s="52" t="str">
        <f t="shared" si="4"/>
        <v>Head</v>
      </c>
      <c r="N122" s="52">
        <f t="shared" si="5"/>
        <v>121</v>
      </c>
      <c r="O122" s="2" t="s">
        <v>1301</v>
      </c>
      <c r="P122" s="2">
        <v>0</v>
      </c>
      <c r="Q122" s="2">
        <v>29</v>
      </c>
      <c r="R122" s="52" t="s">
        <v>1651</v>
      </c>
    </row>
    <row r="123" spans="1:18" x14ac:dyDescent="0.2">
      <c r="A123" s="52">
        <v>122</v>
      </c>
      <c r="B123" t="s">
        <v>202</v>
      </c>
      <c r="C123" t="s">
        <v>169</v>
      </c>
      <c r="D123" t="s">
        <v>397</v>
      </c>
      <c r="E123" t="s">
        <v>5</v>
      </c>
      <c r="G123">
        <v>47</v>
      </c>
      <c r="H123" s="55" t="str">
        <f t="shared" si="6"/>
        <v/>
      </c>
      <c r="I123" s="55">
        <f t="shared" si="7"/>
        <v>1844</v>
      </c>
      <c r="J123" t="s">
        <v>1301</v>
      </c>
      <c r="K123" t="s">
        <v>834</v>
      </c>
      <c r="L123" s="2" t="s">
        <v>1309</v>
      </c>
      <c r="M123" s="52" t="str">
        <f t="shared" si="4"/>
        <v>Wife</v>
      </c>
      <c r="N123" s="52">
        <f t="shared" si="5"/>
        <v>121</v>
      </c>
      <c r="O123" s="2" t="s">
        <v>1301</v>
      </c>
      <c r="P123" s="2"/>
      <c r="Q123" s="2">
        <v>29</v>
      </c>
      <c r="R123" s="52" t="s">
        <v>1651</v>
      </c>
    </row>
    <row r="124" spans="1:18" x14ac:dyDescent="0.2">
      <c r="A124" s="52">
        <v>123</v>
      </c>
      <c r="B124" t="s">
        <v>331</v>
      </c>
      <c r="C124" t="s">
        <v>169</v>
      </c>
      <c r="D124" t="s">
        <v>9</v>
      </c>
      <c r="E124" t="s">
        <v>761</v>
      </c>
      <c r="G124">
        <v>30</v>
      </c>
      <c r="H124" s="55" t="str">
        <f t="shared" si="6"/>
        <v/>
      </c>
      <c r="I124" s="55">
        <f t="shared" si="7"/>
        <v>1861</v>
      </c>
      <c r="J124" t="s">
        <v>1902</v>
      </c>
      <c r="K124" t="s">
        <v>1724</v>
      </c>
      <c r="L124" s="2" t="s">
        <v>1677</v>
      </c>
      <c r="M124" s="52" t="str">
        <f t="shared" si="4"/>
        <v>Head</v>
      </c>
      <c r="N124" s="52">
        <f t="shared" si="5"/>
        <v>123</v>
      </c>
      <c r="O124" s="2" t="s">
        <v>304</v>
      </c>
      <c r="P124" s="2">
        <v>2</v>
      </c>
      <c r="Q124" s="2">
        <v>30</v>
      </c>
      <c r="R124" s="52" t="s">
        <v>1651</v>
      </c>
    </row>
    <row r="125" spans="1:18" x14ac:dyDescent="0.2">
      <c r="A125" s="52">
        <v>124</v>
      </c>
      <c r="B125" t="s">
        <v>85</v>
      </c>
      <c r="C125" t="s">
        <v>50</v>
      </c>
      <c r="D125" t="s">
        <v>9</v>
      </c>
      <c r="E125" t="s">
        <v>5</v>
      </c>
      <c r="F125">
        <v>37</v>
      </c>
      <c r="H125" s="55">
        <f t="shared" si="6"/>
        <v>1854</v>
      </c>
      <c r="I125" s="55" t="str">
        <f t="shared" si="7"/>
        <v/>
      </c>
      <c r="J125" t="s">
        <v>305</v>
      </c>
      <c r="K125" t="s">
        <v>1115</v>
      </c>
      <c r="L125" s="2" t="s">
        <v>1309</v>
      </c>
      <c r="M125" s="52" t="str">
        <f t="shared" si="4"/>
        <v>Head</v>
      </c>
      <c r="N125" s="52">
        <f t="shared" si="5"/>
        <v>124</v>
      </c>
      <c r="O125" s="2" t="s">
        <v>300</v>
      </c>
      <c r="P125" s="2">
        <v>4</v>
      </c>
      <c r="Q125" s="2">
        <v>31</v>
      </c>
      <c r="R125" s="52" t="s">
        <v>1651</v>
      </c>
    </row>
    <row r="126" spans="1:18" x14ac:dyDescent="0.2">
      <c r="A126" s="52">
        <v>125</v>
      </c>
      <c r="B126" t="s">
        <v>85</v>
      </c>
      <c r="C126" t="s">
        <v>430</v>
      </c>
      <c r="D126" t="s">
        <v>397</v>
      </c>
      <c r="E126" t="s">
        <v>5</v>
      </c>
      <c r="G126">
        <v>36</v>
      </c>
      <c r="H126" s="55" t="str">
        <f t="shared" si="6"/>
        <v/>
      </c>
      <c r="I126" s="55">
        <f t="shared" si="7"/>
        <v>1855</v>
      </c>
      <c r="J126" t="s">
        <v>1301</v>
      </c>
      <c r="K126" t="s">
        <v>1115</v>
      </c>
      <c r="L126" s="2" t="s">
        <v>1309</v>
      </c>
      <c r="M126" s="52" t="str">
        <f t="shared" si="4"/>
        <v>Wife</v>
      </c>
      <c r="N126" s="52">
        <f t="shared" si="5"/>
        <v>124</v>
      </c>
      <c r="O126" s="2" t="s">
        <v>300</v>
      </c>
      <c r="P126" s="2"/>
      <c r="Q126" s="2">
        <v>31</v>
      </c>
      <c r="R126" s="52" t="s">
        <v>1651</v>
      </c>
    </row>
    <row r="127" spans="1:18" x14ac:dyDescent="0.2">
      <c r="A127" s="52">
        <v>126</v>
      </c>
      <c r="B127" t="s">
        <v>85</v>
      </c>
      <c r="C127" t="s">
        <v>1122</v>
      </c>
      <c r="D127" t="s">
        <v>409</v>
      </c>
      <c r="E127" t="s">
        <v>761</v>
      </c>
      <c r="F127">
        <v>16</v>
      </c>
      <c r="H127" s="55">
        <f t="shared" si="6"/>
        <v>1875</v>
      </c>
      <c r="I127" s="55" t="str">
        <f t="shared" si="7"/>
        <v/>
      </c>
      <c r="J127" t="s">
        <v>307</v>
      </c>
      <c r="K127" t="s">
        <v>1115</v>
      </c>
      <c r="L127" s="2" t="s">
        <v>1677</v>
      </c>
      <c r="M127" s="52" t="str">
        <f t="shared" si="4"/>
        <v>Son</v>
      </c>
      <c r="N127" s="52">
        <f t="shared" si="5"/>
        <v>124</v>
      </c>
      <c r="O127" s="2" t="s">
        <v>300</v>
      </c>
      <c r="P127" s="2"/>
      <c r="Q127" s="2">
        <v>31</v>
      </c>
      <c r="R127" s="52" t="s">
        <v>1651</v>
      </c>
    </row>
    <row r="128" spans="1:18" x14ac:dyDescent="0.2">
      <c r="A128" s="52">
        <v>127</v>
      </c>
      <c r="B128" t="s">
        <v>85</v>
      </c>
      <c r="C128" t="s">
        <v>1010</v>
      </c>
      <c r="D128" t="s">
        <v>409</v>
      </c>
      <c r="E128" t="s">
        <v>1309</v>
      </c>
      <c r="F128">
        <v>12</v>
      </c>
      <c r="H128" s="55">
        <f t="shared" si="6"/>
        <v>1879</v>
      </c>
      <c r="I128" s="55" t="str">
        <f t="shared" si="7"/>
        <v/>
      </c>
      <c r="J128" t="s">
        <v>1301</v>
      </c>
      <c r="K128" t="s">
        <v>1115</v>
      </c>
      <c r="L128" s="2" t="s">
        <v>1309</v>
      </c>
      <c r="M128" s="52" t="str">
        <f t="shared" si="4"/>
        <v>Son</v>
      </c>
      <c r="N128" s="52">
        <f t="shared" si="5"/>
        <v>124</v>
      </c>
      <c r="O128" s="2" t="s">
        <v>300</v>
      </c>
      <c r="P128" s="2"/>
      <c r="Q128" s="2">
        <v>31</v>
      </c>
      <c r="R128" s="52" t="s">
        <v>1651</v>
      </c>
    </row>
    <row r="129" spans="1:18" x14ac:dyDescent="0.2">
      <c r="A129" s="52">
        <v>128</v>
      </c>
      <c r="B129" t="s">
        <v>85</v>
      </c>
      <c r="C129" t="s">
        <v>474</v>
      </c>
      <c r="D129" t="s">
        <v>409</v>
      </c>
      <c r="E129" t="s">
        <v>1309</v>
      </c>
      <c r="F129">
        <v>9</v>
      </c>
      <c r="H129" s="55">
        <f t="shared" si="6"/>
        <v>1882</v>
      </c>
      <c r="I129" s="55" t="str">
        <f t="shared" si="7"/>
        <v/>
      </c>
      <c r="J129" t="s">
        <v>784</v>
      </c>
      <c r="K129" t="s">
        <v>1115</v>
      </c>
      <c r="L129" s="2" t="s">
        <v>1309</v>
      </c>
      <c r="M129" s="52" t="str">
        <f t="shared" si="4"/>
        <v>Son</v>
      </c>
      <c r="N129" s="52">
        <f t="shared" si="5"/>
        <v>124</v>
      </c>
      <c r="O129" s="2" t="s">
        <v>300</v>
      </c>
      <c r="P129" s="2"/>
      <c r="Q129" s="2">
        <v>31</v>
      </c>
      <c r="R129" s="52" t="s">
        <v>1651</v>
      </c>
    </row>
    <row r="130" spans="1:18" x14ac:dyDescent="0.2">
      <c r="A130" s="52">
        <v>129</v>
      </c>
      <c r="B130" t="s">
        <v>85</v>
      </c>
      <c r="C130" t="s">
        <v>335</v>
      </c>
      <c r="D130" t="s">
        <v>400</v>
      </c>
      <c r="E130" t="s">
        <v>1309</v>
      </c>
      <c r="G130">
        <v>3</v>
      </c>
      <c r="H130" s="55" t="str">
        <f t="shared" si="6"/>
        <v/>
      </c>
      <c r="I130" s="55">
        <f t="shared" si="7"/>
        <v>1888</v>
      </c>
      <c r="J130" t="s">
        <v>784</v>
      </c>
      <c r="K130" t="s">
        <v>1115</v>
      </c>
      <c r="L130" s="2" t="s">
        <v>1309</v>
      </c>
      <c r="M130" s="52" t="str">
        <f t="shared" ref="M130:M193" si="8">IF(ISBLANK(D130),"",D130)</f>
        <v>Daughter</v>
      </c>
      <c r="N130" s="52">
        <f t="shared" ref="N130:N193" si="9">IF(OR(M130="Vacant",M130="Head"),A130,N129)</f>
        <v>124</v>
      </c>
      <c r="O130" s="2" t="s">
        <v>300</v>
      </c>
      <c r="P130" s="2"/>
      <c r="Q130" s="2">
        <v>31</v>
      </c>
      <c r="R130" s="52" t="s">
        <v>1651</v>
      </c>
    </row>
    <row r="131" spans="1:18" x14ac:dyDescent="0.2">
      <c r="A131" s="52">
        <v>130</v>
      </c>
      <c r="B131" t="s">
        <v>85</v>
      </c>
      <c r="C131" t="s">
        <v>431</v>
      </c>
      <c r="D131" t="s">
        <v>400</v>
      </c>
      <c r="E131" t="s">
        <v>1309</v>
      </c>
      <c r="G131">
        <v>1</v>
      </c>
      <c r="H131" s="55" t="str">
        <f t="shared" ref="H131:H194" si="10">IF(ISBLANK(F131),"",INT(1891.25-F131))</f>
        <v/>
      </c>
      <c r="I131" s="55">
        <f t="shared" ref="I131:I194" si="11">IF(ISBLANK(G131),"",IF(ISBLANK(F131),INT(1891.25-G131),"Error"))</f>
        <v>1890</v>
      </c>
      <c r="J131" t="s">
        <v>1301</v>
      </c>
      <c r="K131" t="s">
        <v>1115</v>
      </c>
      <c r="L131" s="2" t="s">
        <v>1309</v>
      </c>
      <c r="M131" s="52" t="str">
        <f t="shared" si="8"/>
        <v>Daughter</v>
      </c>
      <c r="N131" s="52">
        <f t="shared" si="9"/>
        <v>124</v>
      </c>
      <c r="O131" s="2" t="s">
        <v>300</v>
      </c>
      <c r="P131" s="2"/>
      <c r="Q131" s="2">
        <v>31</v>
      </c>
      <c r="R131" s="52" t="s">
        <v>1651</v>
      </c>
    </row>
    <row r="132" spans="1:18" x14ac:dyDescent="0.2">
      <c r="A132" s="52">
        <v>131</v>
      </c>
      <c r="B132" t="s">
        <v>265</v>
      </c>
      <c r="C132" t="s">
        <v>174</v>
      </c>
      <c r="D132" t="s">
        <v>9</v>
      </c>
      <c r="E132" t="s">
        <v>5</v>
      </c>
      <c r="F132">
        <v>42</v>
      </c>
      <c r="H132" s="55">
        <f t="shared" si="10"/>
        <v>1849</v>
      </c>
      <c r="I132" s="55" t="str">
        <f t="shared" si="11"/>
        <v/>
      </c>
      <c r="J132" t="s">
        <v>19</v>
      </c>
      <c r="K132" t="s">
        <v>1734</v>
      </c>
      <c r="L132" s="2" t="s">
        <v>1421</v>
      </c>
      <c r="M132" s="52" t="str">
        <f t="shared" si="8"/>
        <v>Head</v>
      </c>
      <c r="N132" s="52">
        <f t="shared" si="9"/>
        <v>131</v>
      </c>
      <c r="O132" s="2" t="s">
        <v>1301</v>
      </c>
      <c r="P132" s="2">
        <v>0</v>
      </c>
      <c r="Q132" s="2">
        <v>32</v>
      </c>
      <c r="R132" s="52" t="s">
        <v>1651</v>
      </c>
    </row>
    <row r="133" spans="1:18" x14ac:dyDescent="0.2">
      <c r="A133" s="52">
        <v>132</v>
      </c>
      <c r="B133" t="s">
        <v>265</v>
      </c>
      <c r="C133" t="s">
        <v>471</v>
      </c>
      <c r="D133" t="s">
        <v>397</v>
      </c>
      <c r="E133" t="s">
        <v>5</v>
      </c>
      <c r="G133">
        <v>33</v>
      </c>
      <c r="H133" s="55" t="str">
        <f t="shared" si="10"/>
        <v/>
      </c>
      <c r="I133" s="55">
        <f t="shared" si="11"/>
        <v>1858</v>
      </c>
      <c r="J133" t="s">
        <v>1301</v>
      </c>
      <c r="K133" t="s">
        <v>1285</v>
      </c>
      <c r="L133" s="2" t="s">
        <v>1309</v>
      </c>
      <c r="M133" s="52" t="str">
        <f t="shared" si="8"/>
        <v>Wife</v>
      </c>
      <c r="N133" s="52">
        <f t="shared" si="9"/>
        <v>131</v>
      </c>
      <c r="O133" s="2" t="s">
        <v>1301</v>
      </c>
      <c r="P133" s="2"/>
      <c r="Q133" s="2">
        <v>32</v>
      </c>
      <c r="R133" s="52" t="s">
        <v>1651</v>
      </c>
    </row>
    <row r="134" spans="1:18" x14ac:dyDescent="0.2">
      <c r="A134" s="52">
        <v>133</v>
      </c>
      <c r="B134" t="s">
        <v>265</v>
      </c>
      <c r="C134" t="s">
        <v>472</v>
      </c>
      <c r="D134" t="s">
        <v>409</v>
      </c>
      <c r="E134" t="s">
        <v>761</v>
      </c>
      <c r="F134">
        <v>14</v>
      </c>
      <c r="H134" s="55">
        <f t="shared" si="10"/>
        <v>1877</v>
      </c>
      <c r="I134" s="55" t="str">
        <f t="shared" si="11"/>
        <v/>
      </c>
      <c r="J134" t="s">
        <v>1301</v>
      </c>
      <c r="K134" t="s">
        <v>913</v>
      </c>
      <c r="L134" s="2" t="s">
        <v>1309</v>
      </c>
      <c r="M134" s="52" t="str">
        <f t="shared" si="8"/>
        <v>Son</v>
      </c>
      <c r="N134" s="52">
        <f t="shared" si="9"/>
        <v>131</v>
      </c>
      <c r="O134" s="2" t="s">
        <v>1301</v>
      </c>
      <c r="P134" s="2"/>
      <c r="Q134" s="2">
        <v>32</v>
      </c>
      <c r="R134" s="52" t="s">
        <v>1651</v>
      </c>
    </row>
    <row r="135" spans="1:18" x14ac:dyDescent="0.2">
      <c r="A135" s="52">
        <v>134</v>
      </c>
      <c r="B135" t="s">
        <v>265</v>
      </c>
      <c r="C135" t="s">
        <v>1529</v>
      </c>
      <c r="D135" t="s">
        <v>400</v>
      </c>
      <c r="E135" t="s">
        <v>1309</v>
      </c>
      <c r="G135">
        <v>8</v>
      </c>
      <c r="H135" s="55" t="str">
        <f t="shared" si="10"/>
        <v/>
      </c>
      <c r="I135" s="55">
        <f t="shared" si="11"/>
        <v>1883</v>
      </c>
      <c r="J135" t="s">
        <v>784</v>
      </c>
      <c r="K135" t="s">
        <v>1115</v>
      </c>
      <c r="L135" s="2" t="s">
        <v>1309</v>
      </c>
      <c r="M135" s="52" t="str">
        <f t="shared" si="8"/>
        <v>Daughter</v>
      </c>
      <c r="N135" s="52">
        <f t="shared" si="9"/>
        <v>131</v>
      </c>
      <c r="O135" s="2" t="s">
        <v>1301</v>
      </c>
      <c r="P135" s="2"/>
      <c r="Q135" s="2">
        <v>32</v>
      </c>
      <c r="R135" s="52" t="s">
        <v>1651</v>
      </c>
    </row>
    <row r="136" spans="1:18" x14ac:dyDescent="0.2">
      <c r="A136" s="52">
        <v>135</v>
      </c>
      <c r="B136" t="s">
        <v>265</v>
      </c>
      <c r="C136" t="s">
        <v>474</v>
      </c>
      <c r="D136" t="s">
        <v>409</v>
      </c>
      <c r="E136" t="s">
        <v>1309</v>
      </c>
      <c r="F136">
        <v>6</v>
      </c>
      <c r="H136" s="55">
        <f t="shared" si="10"/>
        <v>1885</v>
      </c>
      <c r="I136" s="55" t="str">
        <f t="shared" si="11"/>
        <v/>
      </c>
      <c r="J136" t="s">
        <v>784</v>
      </c>
      <c r="K136" t="s">
        <v>1115</v>
      </c>
      <c r="L136" s="2" t="s">
        <v>1309</v>
      </c>
      <c r="M136" s="52" t="str">
        <f t="shared" si="8"/>
        <v>Son</v>
      </c>
      <c r="N136" s="52">
        <f t="shared" si="9"/>
        <v>131</v>
      </c>
      <c r="O136" s="2" t="s">
        <v>1301</v>
      </c>
      <c r="P136" s="2"/>
      <c r="Q136" s="2">
        <v>32</v>
      </c>
      <c r="R136" s="52" t="s">
        <v>1651</v>
      </c>
    </row>
    <row r="137" spans="1:18" x14ac:dyDescent="0.2">
      <c r="A137" s="52">
        <v>136</v>
      </c>
      <c r="B137" t="s">
        <v>265</v>
      </c>
      <c r="C137" t="s">
        <v>192</v>
      </c>
      <c r="D137" t="s">
        <v>409</v>
      </c>
      <c r="E137" t="s">
        <v>1309</v>
      </c>
      <c r="F137">
        <v>3</v>
      </c>
      <c r="H137" s="55">
        <f t="shared" si="10"/>
        <v>1888</v>
      </c>
      <c r="I137" s="55" t="str">
        <f t="shared" si="11"/>
        <v/>
      </c>
      <c r="J137" t="s">
        <v>784</v>
      </c>
      <c r="K137" t="s">
        <v>1115</v>
      </c>
      <c r="L137" s="2" t="s">
        <v>1309</v>
      </c>
      <c r="M137" s="52" t="str">
        <f t="shared" si="8"/>
        <v>Son</v>
      </c>
      <c r="N137" s="52">
        <f t="shared" si="9"/>
        <v>131</v>
      </c>
      <c r="O137" s="2" t="s">
        <v>1301</v>
      </c>
      <c r="P137" s="2"/>
      <c r="Q137" s="2">
        <v>32</v>
      </c>
      <c r="R137" s="52" t="s">
        <v>1651</v>
      </c>
    </row>
    <row r="138" spans="1:18" x14ac:dyDescent="0.2">
      <c r="A138" s="52">
        <v>137</v>
      </c>
      <c r="B138" t="s">
        <v>265</v>
      </c>
      <c r="C138" t="s">
        <v>475</v>
      </c>
      <c r="D138" t="s">
        <v>400</v>
      </c>
      <c r="E138" t="s">
        <v>1309</v>
      </c>
      <c r="G138">
        <v>1</v>
      </c>
      <c r="H138" s="55" t="str">
        <f t="shared" si="10"/>
        <v/>
      </c>
      <c r="I138" s="55">
        <f t="shared" si="11"/>
        <v>1890</v>
      </c>
      <c r="J138" t="s">
        <v>1301</v>
      </c>
      <c r="K138" t="s">
        <v>1115</v>
      </c>
      <c r="L138" s="2" t="s">
        <v>1309</v>
      </c>
      <c r="M138" s="52" t="str">
        <f t="shared" si="8"/>
        <v>Daughter</v>
      </c>
      <c r="N138" s="52">
        <f t="shared" si="9"/>
        <v>131</v>
      </c>
      <c r="O138" s="2" t="s">
        <v>1301</v>
      </c>
      <c r="P138" s="2"/>
      <c r="Q138" s="2">
        <v>32</v>
      </c>
      <c r="R138" s="52" t="s">
        <v>1651</v>
      </c>
    </row>
    <row r="139" spans="1:18" x14ac:dyDescent="0.2">
      <c r="A139" s="52">
        <v>138</v>
      </c>
      <c r="B139" t="s">
        <v>100</v>
      </c>
      <c r="C139" t="s">
        <v>101</v>
      </c>
      <c r="D139" t="s">
        <v>9</v>
      </c>
      <c r="E139" t="s">
        <v>502</v>
      </c>
      <c r="F139">
        <v>91</v>
      </c>
      <c r="H139" s="55">
        <f t="shared" si="10"/>
        <v>1800</v>
      </c>
      <c r="I139" s="55" t="str">
        <f t="shared" si="11"/>
        <v/>
      </c>
      <c r="J139" t="s">
        <v>1301</v>
      </c>
      <c r="K139" t="s">
        <v>724</v>
      </c>
      <c r="L139" s="2" t="s">
        <v>1309</v>
      </c>
      <c r="M139" s="52" t="str">
        <f t="shared" si="8"/>
        <v>Head</v>
      </c>
      <c r="N139" s="52">
        <f t="shared" si="9"/>
        <v>138</v>
      </c>
      <c r="O139" s="2" t="s">
        <v>306</v>
      </c>
      <c r="P139" s="2">
        <v>4</v>
      </c>
      <c r="Q139" s="2">
        <v>33</v>
      </c>
      <c r="R139" s="52" t="s">
        <v>1651</v>
      </c>
    </row>
    <row r="140" spans="1:18" x14ac:dyDescent="0.2">
      <c r="A140" s="52">
        <v>139</v>
      </c>
      <c r="B140" t="s">
        <v>1689</v>
      </c>
      <c r="C140" t="s">
        <v>71</v>
      </c>
      <c r="D140" t="s">
        <v>525</v>
      </c>
      <c r="E140" t="s">
        <v>5</v>
      </c>
      <c r="F140">
        <v>31</v>
      </c>
      <c r="H140" s="55">
        <f t="shared" si="10"/>
        <v>1860</v>
      </c>
      <c r="I140" s="55" t="str">
        <f t="shared" si="11"/>
        <v/>
      </c>
      <c r="J140" t="s">
        <v>19</v>
      </c>
      <c r="K140" t="s">
        <v>1737</v>
      </c>
      <c r="L140" s="2" t="s">
        <v>1677</v>
      </c>
      <c r="M140" s="52" t="str">
        <f t="shared" si="8"/>
        <v>Boarder</v>
      </c>
      <c r="N140" s="52">
        <f t="shared" si="9"/>
        <v>138</v>
      </c>
      <c r="O140" s="2" t="s">
        <v>306</v>
      </c>
      <c r="P140" s="2"/>
      <c r="Q140" s="2">
        <v>33</v>
      </c>
      <c r="R140" s="52" t="s">
        <v>1651</v>
      </c>
    </row>
    <row r="141" spans="1:18" x14ac:dyDescent="0.2">
      <c r="A141" s="52">
        <v>140</v>
      </c>
      <c r="B141" t="s">
        <v>1689</v>
      </c>
      <c r="C141" t="s">
        <v>163</v>
      </c>
      <c r="D141" t="s">
        <v>397</v>
      </c>
      <c r="E141" t="s">
        <v>5</v>
      </c>
      <c r="G141">
        <v>32</v>
      </c>
      <c r="H141" s="55" t="str">
        <f t="shared" si="10"/>
        <v/>
      </c>
      <c r="I141" s="55">
        <f t="shared" si="11"/>
        <v>1859</v>
      </c>
      <c r="J141" t="s">
        <v>1301</v>
      </c>
      <c r="K141" t="s">
        <v>818</v>
      </c>
      <c r="L141" s="2" t="s">
        <v>1309</v>
      </c>
      <c r="M141" s="52" t="str">
        <f t="shared" si="8"/>
        <v>Wife</v>
      </c>
      <c r="N141" s="52">
        <f t="shared" si="9"/>
        <v>138</v>
      </c>
      <c r="O141" s="2" t="s">
        <v>306</v>
      </c>
      <c r="P141" s="2"/>
      <c r="Q141" s="2">
        <v>33</v>
      </c>
      <c r="R141" s="52" t="s">
        <v>1651</v>
      </c>
    </row>
    <row r="142" spans="1:18" x14ac:dyDescent="0.2">
      <c r="A142" s="52">
        <v>141</v>
      </c>
      <c r="B142" t="s">
        <v>1689</v>
      </c>
      <c r="C142" t="s">
        <v>1735</v>
      </c>
      <c r="D142" t="s">
        <v>400</v>
      </c>
      <c r="E142" t="s">
        <v>1309</v>
      </c>
      <c r="G142">
        <v>2</v>
      </c>
      <c r="H142" s="55" t="str">
        <f t="shared" si="10"/>
        <v/>
      </c>
      <c r="I142" s="55">
        <f t="shared" si="11"/>
        <v>1889</v>
      </c>
      <c r="J142" t="s">
        <v>1301</v>
      </c>
      <c r="K142" t="s">
        <v>1115</v>
      </c>
      <c r="L142" s="2" t="s">
        <v>1309</v>
      </c>
      <c r="M142" s="52" t="str">
        <f t="shared" si="8"/>
        <v>Daughter</v>
      </c>
      <c r="N142" s="52">
        <f t="shared" si="9"/>
        <v>138</v>
      </c>
      <c r="O142" s="2" t="s">
        <v>306</v>
      </c>
      <c r="P142" s="2"/>
      <c r="Q142" s="2">
        <v>33</v>
      </c>
      <c r="R142" s="52" t="s">
        <v>1736</v>
      </c>
    </row>
    <row r="143" spans="1:18" x14ac:dyDescent="0.2">
      <c r="A143" s="52">
        <v>142</v>
      </c>
      <c r="B143" t="s">
        <v>81</v>
      </c>
      <c r="C143" t="s">
        <v>44</v>
      </c>
      <c r="D143" t="s">
        <v>9</v>
      </c>
      <c r="E143" t="s">
        <v>5</v>
      </c>
      <c r="F143">
        <v>55</v>
      </c>
      <c r="H143" s="55">
        <f t="shared" si="10"/>
        <v>1836</v>
      </c>
      <c r="I143" s="55" t="str">
        <f t="shared" si="11"/>
        <v/>
      </c>
      <c r="J143" t="s">
        <v>307</v>
      </c>
      <c r="K143" t="s">
        <v>1115</v>
      </c>
      <c r="L143" s="2" t="s">
        <v>1677</v>
      </c>
      <c r="M143" s="52" t="str">
        <f t="shared" si="8"/>
        <v>Head</v>
      </c>
      <c r="N143" s="52">
        <f t="shared" si="9"/>
        <v>142</v>
      </c>
      <c r="O143" s="2" t="s">
        <v>232</v>
      </c>
      <c r="P143" s="2">
        <v>0</v>
      </c>
      <c r="Q143" s="2">
        <v>34</v>
      </c>
      <c r="R143" s="52" t="s">
        <v>1651</v>
      </c>
    </row>
    <row r="144" spans="1:18" x14ac:dyDescent="0.2">
      <c r="A144" s="52">
        <v>143</v>
      </c>
      <c r="B144" t="s">
        <v>81</v>
      </c>
      <c r="C144" t="s">
        <v>425</v>
      </c>
      <c r="D144" t="s">
        <v>397</v>
      </c>
      <c r="E144" t="s">
        <v>5</v>
      </c>
      <c r="G144">
        <v>47</v>
      </c>
      <c r="H144" s="55" t="str">
        <f t="shared" si="10"/>
        <v/>
      </c>
      <c r="I144" s="55">
        <f t="shared" si="11"/>
        <v>1844</v>
      </c>
      <c r="J144" t="s">
        <v>1301</v>
      </c>
      <c r="K144" t="s">
        <v>480</v>
      </c>
      <c r="L144" s="2" t="s">
        <v>1309</v>
      </c>
      <c r="M144" s="52" t="str">
        <f t="shared" si="8"/>
        <v>Wife</v>
      </c>
      <c r="N144" s="52">
        <f t="shared" si="9"/>
        <v>142</v>
      </c>
      <c r="O144" s="2" t="s">
        <v>232</v>
      </c>
      <c r="P144" s="2"/>
      <c r="Q144" s="2">
        <v>34</v>
      </c>
      <c r="R144" s="52" t="s">
        <v>1651</v>
      </c>
    </row>
    <row r="145" spans="1:18" x14ac:dyDescent="0.2">
      <c r="A145" s="52">
        <v>144</v>
      </c>
      <c r="B145" t="s">
        <v>81</v>
      </c>
      <c r="C145" t="s">
        <v>44</v>
      </c>
      <c r="D145" t="s">
        <v>409</v>
      </c>
      <c r="E145" t="s">
        <v>761</v>
      </c>
      <c r="F145">
        <v>16</v>
      </c>
      <c r="H145" s="55">
        <f t="shared" si="10"/>
        <v>1875</v>
      </c>
      <c r="I145" s="55" t="str">
        <f t="shared" si="11"/>
        <v/>
      </c>
      <c r="J145" t="s">
        <v>1510</v>
      </c>
      <c r="K145" t="s">
        <v>1115</v>
      </c>
      <c r="L145" s="2" t="s">
        <v>1677</v>
      </c>
      <c r="M145" s="52" t="str">
        <f t="shared" si="8"/>
        <v>Son</v>
      </c>
      <c r="N145" s="52">
        <f t="shared" si="9"/>
        <v>142</v>
      </c>
      <c r="O145" s="2" t="s">
        <v>232</v>
      </c>
      <c r="P145" s="2"/>
      <c r="Q145" s="2">
        <v>34</v>
      </c>
      <c r="R145" s="52" t="s">
        <v>1651</v>
      </c>
    </row>
    <row r="146" spans="1:18" x14ac:dyDescent="0.2">
      <c r="A146" s="52">
        <v>145</v>
      </c>
      <c r="B146" t="s">
        <v>81</v>
      </c>
      <c r="C146" t="s">
        <v>1230</v>
      </c>
      <c r="D146" t="s">
        <v>400</v>
      </c>
      <c r="E146" t="s">
        <v>1309</v>
      </c>
      <c r="G146">
        <v>13</v>
      </c>
      <c r="H146" s="55" t="str">
        <f t="shared" si="10"/>
        <v/>
      </c>
      <c r="I146" s="55">
        <f t="shared" si="11"/>
        <v>1878</v>
      </c>
      <c r="J146" t="s">
        <v>1301</v>
      </c>
      <c r="K146" t="s">
        <v>1115</v>
      </c>
      <c r="L146" s="2" t="s">
        <v>1309</v>
      </c>
      <c r="M146" s="52" t="str">
        <f t="shared" si="8"/>
        <v>Daughter</v>
      </c>
      <c r="N146" s="52">
        <f t="shared" si="9"/>
        <v>142</v>
      </c>
      <c r="O146" s="2" t="s">
        <v>232</v>
      </c>
      <c r="P146" s="2"/>
      <c r="Q146" s="2">
        <v>34</v>
      </c>
      <c r="R146" s="52" t="s">
        <v>1651</v>
      </c>
    </row>
    <row r="147" spans="1:18" x14ac:dyDescent="0.2">
      <c r="A147" s="52">
        <v>146</v>
      </c>
      <c r="B147" t="s">
        <v>81</v>
      </c>
      <c r="C147" t="s">
        <v>113</v>
      </c>
      <c r="D147" t="s">
        <v>409</v>
      </c>
      <c r="E147" t="s">
        <v>1309</v>
      </c>
      <c r="F147">
        <v>10</v>
      </c>
      <c r="H147" s="55">
        <f t="shared" si="10"/>
        <v>1881</v>
      </c>
      <c r="I147" s="55" t="str">
        <f t="shared" si="11"/>
        <v/>
      </c>
      <c r="J147" t="s">
        <v>784</v>
      </c>
      <c r="K147" t="s">
        <v>1115</v>
      </c>
      <c r="L147" s="2" t="s">
        <v>1309</v>
      </c>
      <c r="M147" s="52" t="str">
        <f t="shared" si="8"/>
        <v>Son</v>
      </c>
      <c r="N147" s="52">
        <f t="shared" si="9"/>
        <v>142</v>
      </c>
      <c r="O147" s="2" t="s">
        <v>232</v>
      </c>
      <c r="P147" s="2"/>
      <c r="Q147" s="2">
        <v>34</v>
      </c>
      <c r="R147" s="52" t="s">
        <v>1651</v>
      </c>
    </row>
    <row r="148" spans="1:18" x14ac:dyDescent="0.2">
      <c r="A148" s="52">
        <v>147</v>
      </c>
      <c r="B148" t="s">
        <v>81</v>
      </c>
      <c r="C148" t="s">
        <v>1738</v>
      </c>
      <c r="D148" t="s">
        <v>400</v>
      </c>
      <c r="E148" t="s">
        <v>1309</v>
      </c>
      <c r="G148">
        <v>7</v>
      </c>
      <c r="H148" s="55" t="str">
        <f t="shared" si="10"/>
        <v/>
      </c>
      <c r="I148" s="55">
        <f t="shared" si="11"/>
        <v>1884</v>
      </c>
      <c r="J148" t="s">
        <v>784</v>
      </c>
      <c r="K148" t="s">
        <v>1115</v>
      </c>
      <c r="L148" s="2" t="s">
        <v>1309</v>
      </c>
      <c r="M148" s="52" t="str">
        <f t="shared" si="8"/>
        <v>Daughter</v>
      </c>
      <c r="N148" s="52">
        <f t="shared" si="9"/>
        <v>142</v>
      </c>
      <c r="O148" s="2" t="s">
        <v>232</v>
      </c>
      <c r="P148" s="2"/>
      <c r="Q148" s="2">
        <v>34</v>
      </c>
      <c r="R148" s="52" t="s">
        <v>1651</v>
      </c>
    </row>
    <row r="149" spans="1:18" x14ac:dyDescent="0.2">
      <c r="A149" s="52">
        <v>148</v>
      </c>
      <c r="B149" t="s">
        <v>81</v>
      </c>
      <c r="C149" t="s">
        <v>481</v>
      </c>
      <c r="D149" t="s">
        <v>400</v>
      </c>
      <c r="E149" t="s">
        <v>1309</v>
      </c>
      <c r="G149">
        <v>4</v>
      </c>
      <c r="H149" s="55" t="str">
        <f t="shared" si="10"/>
        <v/>
      </c>
      <c r="I149" s="55">
        <f t="shared" si="11"/>
        <v>1887</v>
      </c>
      <c r="J149" t="s">
        <v>784</v>
      </c>
      <c r="K149" t="s">
        <v>1115</v>
      </c>
      <c r="L149" s="2" t="s">
        <v>1309</v>
      </c>
      <c r="M149" s="52" t="str">
        <f t="shared" si="8"/>
        <v>Daughter</v>
      </c>
      <c r="N149" s="52">
        <f t="shared" si="9"/>
        <v>142</v>
      </c>
      <c r="O149" s="2" t="s">
        <v>232</v>
      </c>
      <c r="P149" s="2"/>
      <c r="Q149" s="2">
        <v>34</v>
      </c>
      <c r="R149" s="52" t="s">
        <v>1651</v>
      </c>
    </row>
    <row r="150" spans="1:18" x14ac:dyDescent="0.2">
      <c r="A150" s="52">
        <v>149</v>
      </c>
      <c r="B150" t="s">
        <v>81</v>
      </c>
      <c r="C150" t="s">
        <v>482</v>
      </c>
      <c r="D150" t="s">
        <v>409</v>
      </c>
      <c r="E150" t="s">
        <v>1309</v>
      </c>
      <c r="F150">
        <f>11/12</f>
        <v>0.91666666666666663</v>
      </c>
      <c r="H150" s="55">
        <f t="shared" si="10"/>
        <v>1890</v>
      </c>
      <c r="I150" s="55" t="str">
        <f t="shared" si="11"/>
        <v/>
      </c>
      <c r="J150" t="s">
        <v>1301</v>
      </c>
      <c r="K150" t="s">
        <v>1115</v>
      </c>
      <c r="L150" s="2" t="s">
        <v>1309</v>
      </c>
      <c r="M150" s="52" t="str">
        <f t="shared" si="8"/>
        <v>Son</v>
      </c>
      <c r="N150" s="52">
        <f t="shared" si="9"/>
        <v>142</v>
      </c>
      <c r="O150" s="2" t="s">
        <v>232</v>
      </c>
      <c r="P150" s="2"/>
      <c r="Q150" s="2">
        <v>34</v>
      </c>
      <c r="R150" s="52" t="s">
        <v>1651</v>
      </c>
    </row>
    <row r="151" spans="1:18" x14ac:dyDescent="0.2">
      <c r="A151" s="52">
        <v>150</v>
      </c>
      <c r="B151" t="s">
        <v>43</v>
      </c>
      <c r="C151" t="s">
        <v>71</v>
      </c>
      <c r="D151" t="s">
        <v>9</v>
      </c>
      <c r="E151" t="s">
        <v>5</v>
      </c>
      <c r="F151">
        <v>49</v>
      </c>
      <c r="H151" s="55">
        <f t="shared" si="10"/>
        <v>1842</v>
      </c>
      <c r="I151" s="55" t="str">
        <f t="shared" si="11"/>
        <v/>
      </c>
      <c r="J151" t="s">
        <v>1739</v>
      </c>
      <c r="K151" t="s">
        <v>1115</v>
      </c>
      <c r="L151" s="2" t="s">
        <v>1309</v>
      </c>
      <c r="M151" s="52" t="str">
        <f t="shared" si="8"/>
        <v>Head</v>
      </c>
      <c r="N151" s="52">
        <f t="shared" si="9"/>
        <v>150</v>
      </c>
      <c r="O151" s="2" t="s">
        <v>308</v>
      </c>
      <c r="P151" s="2">
        <v>3</v>
      </c>
      <c r="Q151" s="2">
        <v>35</v>
      </c>
      <c r="R151" s="52" t="s">
        <v>1740</v>
      </c>
    </row>
    <row r="152" spans="1:18" x14ac:dyDescent="0.2">
      <c r="A152" s="52">
        <v>151</v>
      </c>
      <c r="B152" t="s">
        <v>43</v>
      </c>
      <c r="C152" t="s">
        <v>46</v>
      </c>
      <c r="D152" t="s">
        <v>397</v>
      </c>
      <c r="E152" t="s">
        <v>5</v>
      </c>
      <c r="G152">
        <v>49</v>
      </c>
      <c r="H152" s="55" t="str">
        <f t="shared" si="10"/>
        <v/>
      </c>
      <c r="I152" s="55">
        <f t="shared" si="11"/>
        <v>1842</v>
      </c>
      <c r="J152" t="s">
        <v>1301</v>
      </c>
      <c r="K152" t="s">
        <v>1115</v>
      </c>
      <c r="L152" s="2" t="s">
        <v>1309</v>
      </c>
      <c r="M152" s="52" t="str">
        <f t="shared" si="8"/>
        <v>Wife</v>
      </c>
      <c r="N152" s="52">
        <f t="shared" si="9"/>
        <v>150</v>
      </c>
      <c r="O152" s="2" t="s">
        <v>308</v>
      </c>
      <c r="P152" s="2"/>
      <c r="Q152" s="2">
        <v>35</v>
      </c>
      <c r="R152" s="52" t="s">
        <v>1651</v>
      </c>
    </row>
    <row r="153" spans="1:18" x14ac:dyDescent="0.2">
      <c r="A153" s="52">
        <v>152</v>
      </c>
      <c r="B153" t="s">
        <v>43</v>
      </c>
      <c r="C153" t="s">
        <v>425</v>
      </c>
      <c r="D153" t="s">
        <v>400</v>
      </c>
      <c r="E153" t="s">
        <v>761</v>
      </c>
      <c r="G153">
        <v>24</v>
      </c>
      <c r="H153" s="55" t="str">
        <f t="shared" si="10"/>
        <v/>
      </c>
      <c r="I153" s="55">
        <f t="shared" si="11"/>
        <v>1867</v>
      </c>
      <c r="J153" t="s">
        <v>1301</v>
      </c>
      <c r="K153" t="s">
        <v>1115</v>
      </c>
      <c r="L153" s="2" t="s">
        <v>1309</v>
      </c>
      <c r="M153" s="52" t="str">
        <f t="shared" si="8"/>
        <v>Daughter</v>
      </c>
      <c r="N153" s="52">
        <f t="shared" si="9"/>
        <v>150</v>
      </c>
      <c r="O153" s="2" t="s">
        <v>308</v>
      </c>
      <c r="P153" s="2"/>
      <c r="Q153" s="2">
        <v>35</v>
      </c>
      <c r="R153" s="52" t="s">
        <v>1651</v>
      </c>
    </row>
    <row r="154" spans="1:18" x14ac:dyDescent="0.2">
      <c r="A154" s="52">
        <v>153</v>
      </c>
      <c r="B154" t="s">
        <v>43</v>
      </c>
      <c r="C154" t="s">
        <v>324</v>
      </c>
      <c r="D154" t="s">
        <v>409</v>
      </c>
      <c r="E154" t="s">
        <v>1309</v>
      </c>
      <c r="F154">
        <v>13</v>
      </c>
      <c r="H154" s="55">
        <f t="shared" si="10"/>
        <v>1878</v>
      </c>
      <c r="I154" s="55" t="str">
        <f t="shared" si="11"/>
        <v/>
      </c>
      <c r="J154" t="s">
        <v>1301</v>
      </c>
      <c r="K154" t="s">
        <v>1115</v>
      </c>
      <c r="L154" s="2" t="s">
        <v>1309</v>
      </c>
      <c r="M154" s="52" t="str">
        <f t="shared" si="8"/>
        <v>Son</v>
      </c>
      <c r="N154" s="52">
        <f t="shared" si="9"/>
        <v>150</v>
      </c>
      <c r="O154" s="2" t="s">
        <v>308</v>
      </c>
      <c r="P154" s="2"/>
      <c r="Q154" s="2">
        <v>35</v>
      </c>
      <c r="R154" s="52" t="s">
        <v>1651</v>
      </c>
    </row>
    <row r="155" spans="1:18" x14ac:dyDescent="0.2">
      <c r="A155" s="52">
        <v>154</v>
      </c>
      <c r="B155" t="s">
        <v>202</v>
      </c>
      <c r="C155" t="s">
        <v>1741</v>
      </c>
      <c r="D155" t="s">
        <v>9</v>
      </c>
      <c r="E155" t="s">
        <v>5</v>
      </c>
      <c r="F155">
        <v>41</v>
      </c>
      <c r="H155" s="55">
        <f t="shared" si="10"/>
        <v>1850</v>
      </c>
      <c r="I155" s="55" t="str">
        <f t="shared" si="11"/>
        <v/>
      </c>
      <c r="J155" t="s">
        <v>89</v>
      </c>
      <c r="K155" t="s">
        <v>480</v>
      </c>
      <c r="L155" s="2" t="s">
        <v>1421</v>
      </c>
      <c r="M155" s="52" t="str">
        <f t="shared" si="8"/>
        <v>Head</v>
      </c>
      <c r="N155" s="52">
        <f t="shared" si="9"/>
        <v>154</v>
      </c>
      <c r="O155" s="2" t="s">
        <v>309</v>
      </c>
      <c r="P155" s="2">
        <v>0</v>
      </c>
      <c r="Q155" s="2">
        <v>36</v>
      </c>
      <c r="R155" s="52" t="s">
        <v>1651</v>
      </c>
    </row>
    <row r="156" spans="1:18" x14ac:dyDescent="0.2">
      <c r="A156" s="52">
        <v>155</v>
      </c>
      <c r="B156" t="s">
        <v>202</v>
      </c>
      <c r="C156" t="s">
        <v>1742</v>
      </c>
      <c r="D156" t="s">
        <v>397</v>
      </c>
      <c r="E156" t="s">
        <v>5</v>
      </c>
      <c r="G156">
        <v>42</v>
      </c>
      <c r="H156" s="55" t="str">
        <f t="shared" si="10"/>
        <v/>
      </c>
      <c r="I156" s="55">
        <f t="shared" si="11"/>
        <v>1849</v>
      </c>
      <c r="J156" t="s">
        <v>1301</v>
      </c>
      <c r="K156" t="s">
        <v>1754</v>
      </c>
      <c r="L156" s="2" t="s">
        <v>1309</v>
      </c>
      <c r="M156" s="52" t="str">
        <f t="shared" si="8"/>
        <v>Wife</v>
      </c>
      <c r="N156" s="52">
        <f t="shared" si="9"/>
        <v>154</v>
      </c>
      <c r="O156" s="2" t="s">
        <v>309</v>
      </c>
      <c r="P156" s="2"/>
      <c r="Q156" s="2">
        <v>36</v>
      </c>
      <c r="R156" s="52" t="s">
        <v>1651</v>
      </c>
    </row>
    <row r="157" spans="1:18" x14ac:dyDescent="0.2">
      <c r="A157" s="52">
        <v>156</v>
      </c>
      <c r="B157" t="s">
        <v>202</v>
      </c>
      <c r="C157" t="s">
        <v>1743</v>
      </c>
      <c r="D157" t="s">
        <v>400</v>
      </c>
      <c r="E157" t="s">
        <v>1309</v>
      </c>
      <c r="G157">
        <v>9</v>
      </c>
      <c r="H157" s="55" t="str">
        <f t="shared" si="10"/>
        <v/>
      </c>
      <c r="I157" s="55">
        <f t="shared" si="11"/>
        <v>1882</v>
      </c>
      <c r="J157" t="s">
        <v>1301</v>
      </c>
      <c r="K157" t="s">
        <v>523</v>
      </c>
      <c r="L157" s="2" t="s">
        <v>1309</v>
      </c>
      <c r="M157" s="52" t="str">
        <f t="shared" si="8"/>
        <v>Daughter</v>
      </c>
      <c r="N157" s="52">
        <f t="shared" si="9"/>
        <v>154</v>
      </c>
      <c r="O157" s="2" t="s">
        <v>309</v>
      </c>
      <c r="P157" s="2"/>
      <c r="Q157" s="2">
        <v>36</v>
      </c>
      <c r="R157" s="52" t="s">
        <v>1651</v>
      </c>
    </row>
    <row r="158" spans="1:18" x14ac:dyDescent="0.2">
      <c r="A158" s="52">
        <v>157</v>
      </c>
      <c r="B158" t="s">
        <v>202</v>
      </c>
      <c r="C158" t="s">
        <v>1744</v>
      </c>
      <c r="D158" t="s">
        <v>409</v>
      </c>
      <c r="E158" t="s">
        <v>1309</v>
      </c>
      <c r="F158">
        <v>3</v>
      </c>
      <c r="H158" s="55">
        <f t="shared" si="10"/>
        <v>1888</v>
      </c>
      <c r="I158" s="55" t="str">
        <f t="shared" si="11"/>
        <v/>
      </c>
      <c r="J158" t="s">
        <v>1301</v>
      </c>
      <c r="K158" t="s">
        <v>1115</v>
      </c>
      <c r="L158" s="2" t="s">
        <v>1309</v>
      </c>
      <c r="M158" s="52" t="str">
        <f t="shared" si="8"/>
        <v>Son</v>
      </c>
      <c r="N158" s="52">
        <f t="shared" si="9"/>
        <v>154</v>
      </c>
      <c r="O158" s="2" t="s">
        <v>309</v>
      </c>
      <c r="P158" s="2"/>
      <c r="Q158" s="2">
        <v>36</v>
      </c>
      <c r="R158" s="52" t="s">
        <v>1651</v>
      </c>
    </row>
    <row r="159" spans="1:18" x14ac:dyDescent="0.2">
      <c r="A159" s="52">
        <v>158</v>
      </c>
      <c r="B159" t="s">
        <v>1746</v>
      </c>
      <c r="C159" t="s">
        <v>1745</v>
      </c>
      <c r="D159" t="s">
        <v>809</v>
      </c>
      <c r="E159" t="s">
        <v>761</v>
      </c>
      <c r="G159">
        <v>22</v>
      </c>
      <c r="H159" s="55" t="str">
        <f t="shared" si="10"/>
        <v/>
      </c>
      <c r="I159" s="55">
        <f t="shared" si="11"/>
        <v>1869</v>
      </c>
      <c r="J159" t="s">
        <v>1752</v>
      </c>
      <c r="K159" t="s">
        <v>1753</v>
      </c>
      <c r="L159" s="2" t="s">
        <v>1677</v>
      </c>
      <c r="M159" s="52" t="str">
        <f t="shared" si="8"/>
        <v>Governess</v>
      </c>
      <c r="N159" s="52">
        <f t="shared" si="9"/>
        <v>154</v>
      </c>
      <c r="O159" s="2" t="s">
        <v>309</v>
      </c>
      <c r="P159" s="2"/>
      <c r="Q159" s="2">
        <v>36</v>
      </c>
      <c r="R159" s="52" t="s">
        <v>1651</v>
      </c>
    </row>
    <row r="160" spans="1:18" x14ac:dyDescent="0.2">
      <c r="A160" s="52">
        <v>159</v>
      </c>
      <c r="B160" t="s">
        <v>1747</v>
      </c>
      <c r="C160" t="s">
        <v>439</v>
      </c>
      <c r="D160" t="s">
        <v>422</v>
      </c>
      <c r="E160" t="s">
        <v>761</v>
      </c>
      <c r="G160">
        <v>29</v>
      </c>
      <c r="H160" s="55" t="str">
        <f t="shared" si="10"/>
        <v/>
      </c>
      <c r="I160" s="55">
        <f t="shared" si="11"/>
        <v>1862</v>
      </c>
      <c r="J160" t="s">
        <v>1538</v>
      </c>
      <c r="K160" t="s">
        <v>1755</v>
      </c>
      <c r="L160" s="2" t="s">
        <v>1677</v>
      </c>
      <c r="M160" s="52" t="str">
        <f t="shared" si="8"/>
        <v>Servant</v>
      </c>
      <c r="N160" s="52">
        <f t="shared" si="9"/>
        <v>154</v>
      </c>
      <c r="O160" s="2" t="s">
        <v>309</v>
      </c>
      <c r="P160" s="2"/>
      <c r="Q160" s="2">
        <v>36</v>
      </c>
      <c r="R160" s="52" t="s">
        <v>1651</v>
      </c>
    </row>
    <row r="161" spans="1:18" x14ac:dyDescent="0.2">
      <c r="A161" s="52">
        <v>160</v>
      </c>
      <c r="B161" t="s">
        <v>1749</v>
      </c>
      <c r="C161" t="s">
        <v>667</v>
      </c>
      <c r="D161" t="s">
        <v>422</v>
      </c>
      <c r="E161" t="s">
        <v>761</v>
      </c>
      <c r="G161">
        <v>22</v>
      </c>
      <c r="H161" s="55" t="str">
        <f t="shared" si="10"/>
        <v/>
      </c>
      <c r="I161" s="55">
        <f t="shared" si="11"/>
        <v>1869</v>
      </c>
      <c r="J161" t="s">
        <v>1750</v>
      </c>
      <c r="K161" t="s">
        <v>598</v>
      </c>
      <c r="L161" s="2" t="s">
        <v>1677</v>
      </c>
      <c r="M161" s="52" t="str">
        <f t="shared" si="8"/>
        <v>Servant</v>
      </c>
      <c r="N161" s="52">
        <f t="shared" si="9"/>
        <v>154</v>
      </c>
      <c r="O161" s="2" t="s">
        <v>309</v>
      </c>
      <c r="P161" s="2"/>
      <c r="Q161" s="2">
        <v>36</v>
      </c>
      <c r="R161" s="52" t="s">
        <v>1651</v>
      </c>
    </row>
    <row r="162" spans="1:18" x14ac:dyDescent="0.2">
      <c r="A162" s="52">
        <v>161</v>
      </c>
      <c r="B162" t="s">
        <v>268</v>
      </c>
      <c r="C162" t="s">
        <v>1748</v>
      </c>
      <c r="D162" t="s">
        <v>422</v>
      </c>
      <c r="E162" t="s">
        <v>761</v>
      </c>
      <c r="G162">
        <v>18</v>
      </c>
      <c r="H162" s="55" t="str">
        <f t="shared" si="10"/>
        <v/>
      </c>
      <c r="I162" s="55">
        <f t="shared" si="11"/>
        <v>1873</v>
      </c>
      <c r="J162" t="s">
        <v>1751</v>
      </c>
      <c r="K162" t="s">
        <v>733</v>
      </c>
      <c r="L162" s="2" t="s">
        <v>1677</v>
      </c>
      <c r="M162" s="52" t="str">
        <f t="shared" si="8"/>
        <v>Servant</v>
      </c>
      <c r="N162" s="52">
        <f t="shared" si="9"/>
        <v>154</v>
      </c>
      <c r="O162" s="2" t="s">
        <v>309</v>
      </c>
      <c r="P162" s="2"/>
      <c r="Q162" s="2">
        <v>36</v>
      </c>
      <c r="R162" s="52" t="s">
        <v>1651</v>
      </c>
    </row>
    <row r="163" spans="1:18" x14ac:dyDescent="0.2">
      <c r="A163" s="52">
        <v>162</v>
      </c>
      <c r="B163" t="s">
        <v>332</v>
      </c>
      <c r="C163" t="s">
        <v>333</v>
      </c>
      <c r="D163" t="s">
        <v>9</v>
      </c>
      <c r="E163" t="s">
        <v>5</v>
      </c>
      <c r="F163">
        <v>31</v>
      </c>
      <c r="H163" s="55">
        <f t="shared" si="10"/>
        <v>1860</v>
      </c>
      <c r="I163" s="55" t="str">
        <f t="shared" si="11"/>
        <v/>
      </c>
      <c r="J163" t="s">
        <v>310</v>
      </c>
      <c r="K163" t="s">
        <v>523</v>
      </c>
      <c r="L163" s="2" t="s">
        <v>1677</v>
      </c>
      <c r="M163" s="52" t="str">
        <f t="shared" si="8"/>
        <v>Head</v>
      </c>
      <c r="N163" s="52">
        <f t="shared" si="9"/>
        <v>162</v>
      </c>
      <c r="O163" s="2" t="s">
        <v>1647</v>
      </c>
      <c r="P163" s="2">
        <v>4</v>
      </c>
      <c r="Q163" s="2">
        <v>37</v>
      </c>
      <c r="R163" s="52" t="s">
        <v>1651</v>
      </c>
    </row>
    <row r="164" spans="1:18" x14ac:dyDescent="0.2">
      <c r="A164" s="52">
        <v>163</v>
      </c>
      <c r="B164" t="s">
        <v>332</v>
      </c>
      <c r="C164" t="s">
        <v>1756</v>
      </c>
      <c r="D164" t="s">
        <v>397</v>
      </c>
      <c r="E164" t="s">
        <v>5</v>
      </c>
      <c r="G164">
        <v>31</v>
      </c>
      <c r="H164" s="55" t="str">
        <f t="shared" si="10"/>
        <v/>
      </c>
      <c r="I164" s="55">
        <f t="shared" si="11"/>
        <v>1860</v>
      </c>
      <c r="J164" t="s">
        <v>1301</v>
      </c>
      <c r="K164" t="s">
        <v>1758</v>
      </c>
      <c r="L164" s="2" t="s">
        <v>1309</v>
      </c>
      <c r="M164" s="52" t="str">
        <f t="shared" si="8"/>
        <v>Wife</v>
      </c>
      <c r="N164" s="52">
        <f t="shared" si="9"/>
        <v>162</v>
      </c>
      <c r="O164" s="2" t="s">
        <v>1647</v>
      </c>
      <c r="P164" s="2"/>
      <c r="Q164" s="2">
        <v>37</v>
      </c>
      <c r="R164" s="52" t="s">
        <v>1651</v>
      </c>
    </row>
    <row r="165" spans="1:18" x14ac:dyDescent="0.2">
      <c r="A165" s="52">
        <v>164</v>
      </c>
      <c r="B165" t="s">
        <v>332</v>
      </c>
      <c r="C165" t="s">
        <v>448</v>
      </c>
      <c r="D165" t="s">
        <v>409</v>
      </c>
      <c r="E165" t="s">
        <v>1309</v>
      </c>
      <c r="F165">
        <v>3</v>
      </c>
      <c r="H165" s="55">
        <f t="shared" si="10"/>
        <v>1888</v>
      </c>
      <c r="I165" s="55" t="str">
        <f t="shared" si="11"/>
        <v/>
      </c>
      <c r="J165" t="s">
        <v>1301</v>
      </c>
      <c r="K165" t="s">
        <v>1115</v>
      </c>
      <c r="L165" s="2" t="s">
        <v>1309</v>
      </c>
      <c r="M165" s="52" t="str">
        <f t="shared" si="8"/>
        <v>Son</v>
      </c>
      <c r="N165" s="52">
        <f t="shared" si="9"/>
        <v>162</v>
      </c>
      <c r="O165" s="2" t="s">
        <v>1647</v>
      </c>
      <c r="P165" s="2"/>
      <c r="Q165" s="2">
        <v>37</v>
      </c>
      <c r="R165" s="52" t="s">
        <v>1651</v>
      </c>
    </row>
    <row r="166" spans="1:18" x14ac:dyDescent="0.2">
      <c r="A166" s="52">
        <v>165</v>
      </c>
      <c r="B166" t="s">
        <v>332</v>
      </c>
      <c r="C166" t="s">
        <v>1757</v>
      </c>
      <c r="D166" t="s">
        <v>400</v>
      </c>
      <c r="E166" t="s">
        <v>1309</v>
      </c>
      <c r="G166">
        <f>11/12</f>
        <v>0.91666666666666663</v>
      </c>
      <c r="H166" s="55" t="str">
        <f t="shared" si="10"/>
        <v/>
      </c>
      <c r="I166" s="55">
        <f t="shared" si="11"/>
        <v>1890</v>
      </c>
      <c r="J166" t="s">
        <v>1301</v>
      </c>
      <c r="K166" t="s">
        <v>1115</v>
      </c>
      <c r="L166" s="2" t="s">
        <v>1309</v>
      </c>
      <c r="M166" s="52" t="str">
        <f t="shared" si="8"/>
        <v>Daughter</v>
      </c>
      <c r="N166" s="52">
        <f t="shared" si="9"/>
        <v>162</v>
      </c>
      <c r="O166" s="2" t="s">
        <v>1647</v>
      </c>
      <c r="P166" s="2"/>
      <c r="Q166" s="2">
        <v>37</v>
      </c>
      <c r="R166" s="52" t="s">
        <v>1651</v>
      </c>
    </row>
    <row r="167" spans="1:18" x14ac:dyDescent="0.2">
      <c r="A167" s="52">
        <v>166</v>
      </c>
      <c r="B167" t="s">
        <v>118</v>
      </c>
      <c r="C167" t="s">
        <v>71</v>
      </c>
      <c r="D167" t="s">
        <v>9</v>
      </c>
      <c r="E167" t="s">
        <v>502</v>
      </c>
      <c r="F167">
        <v>87</v>
      </c>
      <c r="H167" s="55">
        <f t="shared" si="10"/>
        <v>1804</v>
      </c>
      <c r="I167" s="55" t="str">
        <f t="shared" si="11"/>
        <v/>
      </c>
      <c r="J167" t="s">
        <v>349</v>
      </c>
      <c r="K167" t="s">
        <v>1115</v>
      </c>
      <c r="L167" s="2" t="s">
        <v>1677</v>
      </c>
      <c r="M167" s="52" t="str">
        <f t="shared" si="8"/>
        <v>Head</v>
      </c>
      <c r="N167" s="52">
        <f t="shared" si="9"/>
        <v>166</v>
      </c>
      <c r="O167" s="2" t="s">
        <v>1301</v>
      </c>
      <c r="P167" s="2">
        <v>0</v>
      </c>
      <c r="Q167" s="2">
        <v>38</v>
      </c>
      <c r="R167" s="52" t="s">
        <v>1651</v>
      </c>
    </row>
    <row r="168" spans="1:18" x14ac:dyDescent="0.2">
      <c r="A168" s="52">
        <v>167</v>
      </c>
      <c r="B168" t="s">
        <v>118</v>
      </c>
      <c r="C168" t="s">
        <v>60</v>
      </c>
      <c r="D168" t="s">
        <v>409</v>
      </c>
      <c r="E168" t="s">
        <v>5</v>
      </c>
      <c r="F168">
        <v>37</v>
      </c>
      <c r="H168" s="55">
        <f t="shared" si="10"/>
        <v>1854</v>
      </c>
      <c r="I168" s="55" t="str">
        <f t="shared" si="11"/>
        <v/>
      </c>
      <c r="J168" t="s">
        <v>234</v>
      </c>
      <c r="K168" t="s">
        <v>1115</v>
      </c>
      <c r="L168" s="2" t="s">
        <v>1309</v>
      </c>
      <c r="M168" s="52" t="str">
        <f t="shared" si="8"/>
        <v>Son</v>
      </c>
      <c r="N168" s="52">
        <f t="shared" si="9"/>
        <v>166</v>
      </c>
      <c r="O168" s="2" t="s">
        <v>1301</v>
      </c>
      <c r="P168" s="2"/>
      <c r="Q168" s="2">
        <v>38</v>
      </c>
      <c r="R168" s="52" t="s">
        <v>1651</v>
      </c>
    </row>
    <row r="169" spans="1:18" x14ac:dyDescent="0.2">
      <c r="A169" s="52">
        <v>168</v>
      </c>
      <c r="B169" t="s">
        <v>118</v>
      </c>
      <c r="C169" t="s">
        <v>607</v>
      </c>
      <c r="D169" t="s">
        <v>397</v>
      </c>
      <c r="E169" t="s">
        <v>5</v>
      </c>
      <c r="G169">
        <v>37</v>
      </c>
      <c r="H169" s="55" t="str">
        <f t="shared" si="10"/>
        <v/>
      </c>
      <c r="I169" s="55">
        <f t="shared" si="11"/>
        <v>1854</v>
      </c>
      <c r="J169" t="s">
        <v>1301</v>
      </c>
      <c r="K169" t="s">
        <v>1115</v>
      </c>
      <c r="L169" s="2" t="s">
        <v>1309</v>
      </c>
      <c r="M169" s="52" t="str">
        <f t="shared" si="8"/>
        <v>Wife</v>
      </c>
      <c r="N169" s="52">
        <f t="shared" si="9"/>
        <v>166</v>
      </c>
      <c r="O169" s="2" t="s">
        <v>1301</v>
      </c>
      <c r="P169" s="2"/>
      <c r="Q169" s="2">
        <v>38</v>
      </c>
      <c r="R169" s="52" t="s">
        <v>1651</v>
      </c>
    </row>
    <row r="170" spans="1:18" x14ac:dyDescent="0.2">
      <c r="A170" s="52">
        <v>169</v>
      </c>
      <c r="B170" t="s">
        <v>118</v>
      </c>
      <c r="C170" t="s">
        <v>1127</v>
      </c>
      <c r="D170" t="s">
        <v>400</v>
      </c>
      <c r="E170" t="s">
        <v>761</v>
      </c>
      <c r="G170">
        <v>15</v>
      </c>
      <c r="H170" s="55" t="str">
        <f t="shared" si="10"/>
        <v/>
      </c>
      <c r="I170" s="55">
        <f t="shared" si="11"/>
        <v>1876</v>
      </c>
      <c r="J170" t="s">
        <v>1301</v>
      </c>
      <c r="K170" t="s">
        <v>1115</v>
      </c>
      <c r="L170" s="2" t="s">
        <v>1309</v>
      </c>
      <c r="M170" s="52" t="str">
        <f t="shared" si="8"/>
        <v>Daughter</v>
      </c>
      <c r="N170" s="52">
        <f t="shared" si="9"/>
        <v>166</v>
      </c>
      <c r="O170" s="2" t="s">
        <v>1301</v>
      </c>
      <c r="P170" s="2"/>
      <c r="Q170" s="2">
        <v>38</v>
      </c>
      <c r="R170" s="52" t="s">
        <v>1651</v>
      </c>
    </row>
    <row r="171" spans="1:18" x14ac:dyDescent="0.2">
      <c r="A171" s="52">
        <v>170</v>
      </c>
      <c r="B171" t="s">
        <v>118</v>
      </c>
      <c r="C171" t="s">
        <v>60</v>
      </c>
      <c r="D171" t="s">
        <v>409</v>
      </c>
      <c r="E171" t="s">
        <v>1309</v>
      </c>
      <c r="F171">
        <v>12</v>
      </c>
      <c r="H171" s="55">
        <f t="shared" si="10"/>
        <v>1879</v>
      </c>
      <c r="I171" s="55" t="str">
        <f t="shared" si="11"/>
        <v/>
      </c>
      <c r="J171" t="s">
        <v>784</v>
      </c>
      <c r="K171" t="s">
        <v>1115</v>
      </c>
      <c r="L171" s="2" t="s">
        <v>1309</v>
      </c>
      <c r="M171" s="52" t="str">
        <f t="shared" si="8"/>
        <v>Son</v>
      </c>
      <c r="N171" s="52">
        <f t="shared" si="9"/>
        <v>166</v>
      </c>
      <c r="O171" s="2" t="s">
        <v>1301</v>
      </c>
      <c r="P171" s="2"/>
      <c r="Q171" s="2">
        <v>38</v>
      </c>
      <c r="R171" s="52" t="s">
        <v>1651</v>
      </c>
    </row>
    <row r="172" spans="1:18" x14ac:dyDescent="0.2">
      <c r="A172" s="52">
        <v>171</v>
      </c>
      <c r="B172" t="s">
        <v>118</v>
      </c>
      <c r="C172" t="s">
        <v>1759</v>
      </c>
      <c r="D172" t="s">
        <v>400</v>
      </c>
      <c r="E172" t="s">
        <v>1309</v>
      </c>
      <c r="G172">
        <v>10</v>
      </c>
      <c r="H172" s="55" t="str">
        <f t="shared" si="10"/>
        <v/>
      </c>
      <c r="I172" s="55">
        <f t="shared" si="11"/>
        <v>1881</v>
      </c>
      <c r="J172" t="s">
        <v>784</v>
      </c>
      <c r="K172" t="s">
        <v>1115</v>
      </c>
      <c r="L172" s="2" t="s">
        <v>1309</v>
      </c>
      <c r="M172" s="52" t="str">
        <f t="shared" si="8"/>
        <v>Daughter</v>
      </c>
      <c r="N172" s="52">
        <f t="shared" si="9"/>
        <v>166</v>
      </c>
      <c r="O172" s="2" t="s">
        <v>1301</v>
      </c>
      <c r="P172" s="2"/>
      <c r="Q172" s="2">
        <v>38</v>
      </c>
      <c r="R172" s="52" t="s">
        <v>1651</v>
      </c>
    </row>
    <row r="173" spans="1:18" x14ac:dyDescent="0.2">
      <c r="A173" s="52">
        <v>172</v>
      </c>
      <c r="B173" t="s">
        <v>118</v>
      </c>
      <c r="C173" t="s">
        <v>1760</v>
      </c>
      <c r="D173" t="s">
        <v>400</v>
      </c>
      <c r="E173" t="s">
        <v>1309</v>
      </c>
      <c r="G173">
        <v>5</v>
      </c>
      <c r="H173" s="55" t="str">
        <f t="shared" si="10"/>
        <v/>
      </c>
      <c r="I173" s="55">
        <f t="shared" si="11"/>
        <v>1886</v>
      </c>
      <c r="J173" t="s">
        <v>784</v>
      </c>
      <c r="K173" t="s">
        <v>1115</v>
      </c>
      <c r="L173" s="2" t="s">
        <v>1309</v>
      </c>
      <c r="M173" s="52" t="str">
        <f t="shared" si="8"/>
        <v>Daughter</v>
      </c>
      <c r="N173" s="52">
        <f t="shared" si="9"/>
        <v>166</v>
      </c>
      <c r="O173" s="2" t="s">
        <v>1301</v>
      </c>
      <c r="P173" s="2"/>
      <c r="Q173" s="2">
        <v>38</v>
      </c>
      <c r="R173" s="52" t="s">
        <v>1651</v>
      </c>
    </row>
    <row r="174" spans="1:18" x14ac:dyDescent="0.2">
      <c r="A174" s="52">
        <v>173</v>
      </c>
      <c r="B174" t="s">
        <v>165</v>
      </c>
      <c r="C174" t="s">
        <v>166</v>
      </c>
      <c r="D174" t="s">
        <v>9</v>
      </c>
      <c r="E174" t="s">
        <v>502</v>
      </c>
      <c r="F174">
        <v>61</v>
      </c>
      <c r="H174" s="55">
        <f t="shared" si="10"/>
        <v>1830</v>
      </c>
      <c r="I174" s="55" t="str">
        <f t="shared" si="11"/>
        <v/>
      </c>
      <c r="J174" t="s">
        <v>234</v>
      </c>
      <c r="K174" t="s">
        <v>733</v>
      </c>
      <c r="L174" s="2" t="s">
        <v>1733</v>
      </c>
      <c r="M174" s="52" t="str">
        <f t="shared" si="8"/>
        <v>Head</v>
      </c>
      <c r="N174" s="52">
        <f t="shared" si="9"/>
        <v>173</v>
      </c>
      <c r="O174" s="2" t="s">
        <v>311</v>
      </c>
      <c r="P174" s="2">
        <v>3</v>
      </c>
      <c r="Q174" s="2">
        <v>39</v>
      </c>
      <c r="R174" s="52" t="s">
        <v>1651</v>
      </c>
    </row>
    <row r="175" spans="1:18" x14ac:dyDescent="0.2">
      <c r="A175" s="52">
        <v>174</v>
      </c>
      <c r="B175" t="s">
        <v>165</v>
      </c>
      <c r="C175" t="s">
        <v>65</v>
      </c>
      <c r="D175" t="s">
        <v>409</v>
      </c>
      <c r="E175" t="s">
        <v>761</v>
      </c>
      <c r="F175">
        <v>27</v>
      </c>
      <c r="H175" s="55">
        <f t="shared" si="10"/>
        <v>1864</v>
      </c>
      <c r="I175" s="55" t="str">
        <f t="shared" si="11"/>
        <v/>
      </c>
      <c r="J175" t="s">
        <v>234</v>
      </c>
      <c r="K175" t="s">
        <v>1115</v>
      </c>
      <c r="L175" s="2" t="s">
        <v>1677</v>
      </c>
      <c r="M175" s="52" t="str">
        <f t="shared" si="8"/>
        <v>Son</v>
      </c>
      <c r="N175" s="52">
        <f t="shared" si="9"/>
        <v>173</v>
      </c>
      <c r="O175" s="2" t="s">
        <v>311</v>
      </c>
      <c r="P175" s="2"/>
      <c r="Q175" s="2">
        <v>39</v>
      </c>
      <c r="R175" s="52" t="s">
        <v>1651</v>
      </c>
    </row>
    <row r="176" spans="1:18" x14ac:dyDescent="0.2">
      <c r="A176" s="52">
        <v>175</v>
      </c>
      <c r="B176" t="s">
        <v>165</v>
      </c>
      <c r="C176" t="s">
        <v>503</v>
      </c>
      <c r="D176" t="s">
        <v>400</v>
      </c>
      <c r="E176" t="s">
        <v>761</v>
      </c>
      <c r="G176">
        <v>16</v>
      </c>
      <c r="H176" s="55" t="str">
        <f t="shared" si="10"/>
        <v/>
      </c>
      <c r="I176" s="55">
        <f t="shared" si="11"/>
        <v>1875</v>
      </c>
      <c r="J176" t="s">
        <v>1469</v>
      </c>
      <c r="K176" t="s">
        <v>1115</v>
      </c>
      <c r="L176" s="2" t="s">
        <v>1677</v>
      </c>
      <c r="M176" s="52" t="str">
        <f t="shared" si="8"/>
        <v>Daughter</v>
      </c>
      <c r="N176" s="52">
        <f t="shared" si="9"/>
        <v>173</v>
      </c>
      <c r="O176" s="2" t="s">
        <v>311</v>
      </c>
      <c r="P176" s="2"/>
      <c r="Q176" s="2">
        <v>39</v>
      </c>
      <c r="R176" s="52" t="s">
        <v>1651</v>
      </c>
    </row>
    <row r="177" spans="1:18" x14ac:dyDescent="0.2">
      <c r="A177" s="52">
        <v>176</v>
      </c>
      <c r="B177" t="s">
        <v>156</v>
      </c>
      <c r="C177" t="s">
        <v>924</v>
      </c>
      <c r="D177" t="s">
        <v>9</v>
      </c>
      <c r="E177" t="s">
        <v>5</v>
      </c>
      <c r="F177">
        <v>36</v>
      </c>
      <c r="H177" s="55">
        <f t="shared" si="10"/>
        <v>1855</v>
      </c>
      <c r="I177" s="55" t="str">
        <f t="shared" si="11"/>
        <v/>
      </c>
      <c r="J177" t="s">
        <v>91</v>
      </c>
      <c r="K177" t="s">
        <v>1115</v>
      </c>
      <c r="L177" s="2" t="s">
        <v>1677</v>
      </c>
      <c r="M177" s="52" t="str">
        <f t="shared" si="8"/>
        <v>Head</v>
      </c>
      <c r="N177" s="52">
        <f t="shared" si="9"/>
        <v>176</v>
      </c>
      <c r="O177" s="2" t="s">
        <v>1301</v>
      </c>
      <c r="P177" s="2">
        <v>0</v>
      </c>
      <c r="Q177" s="2">
        <v>40</v>
      </c>
      <c r="R177" s="52" t="s">
        <v>1651</v>
      </c>
    </row>
    <row r="178" spans="1:18" x14ac:dyDescent="0.2">
      <c r="A178" s="52">
        <v>177</v>
      </c>
      <c r="B178" t="s">
        <v>156</v>
      </c>
      <c r="C178" t="s">
        <v>439</v>
      </c>
      <c r="D178" t="s">
        <v>397</v>
      </c>
      <c r="E178" t="s">
        <v>5</v>
      </c>
      <c r="G178">
        <v>38</v>
      </c>
      <c r="H178" s="55" t="str">
        <f t="shared" si="10"/>
        <v/>
      </c>
      <c r="I178" s="55">
        <f t="shared" si="11"/>
        <v>1853</v>
      </c>
      <c r="J178" t="s">
        <v>1301</v>
      </c>
      <c r="K178" t="s">
        <v>458</v>
      </c>
      <c r="L178" s="2" t="s">
        <v>1309</v>
      </c>
      <c r="M178" s="52" t="str">
        <f t="shared" si="8"/>
        <v>Wife</v>
      </c>
      <c r="N178" s="52">
        <f t="shared" si="9"/>
        <v>176</v>
      </c>
      <c r="O178" s="2" t="s">
        <v>1301</v>
      </c>
      <c r="P178" s="2"/>
      <c r="Q178" s="2">
        <v>40</v>
      </c>
      <c r="R178" s="52" t="s">
        <v>1651</v>
      </c>
    </row>
    <row r="179" spans="1:18" x14ac:dyDescent="0.2">
      <c r="A179" s="52">
        <v>178</v>
      </c>
      <c r="B179" t="s">
        <v>156</v>
      </c>
      <c r="C179" t="s">
        <v>1164</v>
      </c>
      <c r="D179" t="s">
        <v>400</v>
      </c>
      <c r="E179" t="s">
        <v>1309</v>
      </c>
      <c r="G179">
        <v>13</v>
      </c>
      <c r="H179" s="55" t="str">
        <f t="shared" si="10"/>
        <v/>
      </c>
      <c r="I179" s="55">
        <f t="shared" si="11"/>
        <v>1878</v>
      </c>
      <c r="J179" t="s">
        <v>1301</v>
      </c>
      <c r="K179" t="s">
        <v>913</v>
      </c>
      <c r="L179" s="2" t="s">
        <v>1309</v>
      </c>
      <c r="M179" s="52" t="str">
        <f t="shared" si="8"/>
        <v>Daughter</v>
      </c>
      <c r="N179" s="52">
        <f t="shared" si="9"/>
        <v>176</v>
      </c>
      <c r="O179" s="2" t="s">
        <v>1301</v>
      </c>
      <c r="P179" s="2"/>
      <c r="Q179" s="2">
        <v>40</v>
      </c>
      <c r="R179" s="52" t="s">
        <v>1651</v>
      </c>
    </row>
    <row r="180" spans="1:18" x14ac:dyDescent="0.2">
      <c r="A180" s="52">
        <v>179</v>
      </c>
      <c r="B180" t="s">
        <v>156</v>
      </c>
      <c r="C180" t="s">
        <v>60</v>
      </c>
      <c r="D180" t="s">
        <v>409</v>
      </c>
      <c r="E180" t="s">
        <v>1309</v>
      </c>
      <c r="F180">
        <v>11</v>
      </c>
      <c r="H180" s="55">
        <f t="shared" si="10"/>
        <v>1880</v>
      </c>
      <c r="I180" s="55" t="str">
        <f t="shared" si="11"/>
        <v/>
      </c>
      <c r="J180" t="s">
        <v>784</v>
      </c>
      <c r="K180" t="s">
        <v>913</v>
      </c>
      <c r="L180" s="2" t="s">
        <v>1309</v>
      </c>
      <c r="M180" s="52" t="str">
        <f t="shared" si="8"/>
        <v>Son</v>
      </c>
      <c r="N180" s="52">
        <f t="shared" si="9"/>
        <v>176</v>
      </c>
      <c r="O180" s="2" t="s">
        <v>1301</v>
      </c>
      <c r="P180" s="2"/>
      <c r="Q180" s="2">
        <v>40</v>
      </c>
      <c r="R180" s="52" t="s">
        <v>1651</v>
      </c>
    </row>
    <row r="181" spans="1:18" x14ac:dyDescent="0.2">
      <c r="A181" s="52">
        <v>180</v>
      </c>
      <c r="B181" t="s">
        <v>156</v>
      </c>
      <c r="C181" t="s">
        <v>1761</v>
      </c>
      <c r="D181" t="s">
        <v>409</v>
      </c>
      <c r="E181" t="s">
        <v>1309</v>
      </c>
      <c r="F181">
        <v>9</v>
      </c>
      <c r="H181" s="55">
        <f t="shared" si="10"/>
        <v>1882</v>
      </c>
      <c r="I181" s="55" t="str">
        <f t="shared" si="11"/>
        <v/>
      </c>
      <c r="J181" t="s">
        <v>784</v>
      </c>
      <c r="K181" t="s">
        <v>1115</v>
      </c>
      <c r="L181" s="2" t="s">
        <v>1309</v>
      </c>
      <c r="M181" s="52" t="str">
        <f t="shared" si="8"/>
        <v>Son</v>
      </c>
      <c r="N181" s="52">
        <f t="shared" si="9"/>
        <v>176</v>
      </c>
      <c r="O181" s="2" t="s">
        <v>1301</v>
      </c>
      <c r="P181" s="2"/>
      <c r="Q181" s="2">
        <v>40</v>
      </c>
      <c r="R181" s="52" t="s">
        <v>1651</v>
      </c>
    </row>
    <row r="182" spans="1:18" x14ac:dyDescent="0.2">
      <c r="A182" s="52">
        <v>181</v>
      </c>
      <c r="B182" t="s">
        <v>156</v>
      </c>
      <c r="C182" t="s">
        <v>1571</v>
      </c>
      <c r="D182" t="s">
        <v>400</v>
      </c>
      <c r="E182" t="s">
        <v>1309</v>
      </c>
      <c r="G182">
        <v>7</v>
      </c>
      <c r="H182" s="55" t="str">
        <f t="shared" si="10"/>
        <v/>
      </c>
      <c r="I182" s="55">
        <f t="shared" si="11"/>
        <v>1884</v>
      </c>
      <c r="J182" t="s">
        <v>784</v>
      </c>
      <c r="K182" t="s">
        <v>1115</v>
      </c>
      <c r="L182" s="2" t="s">
        <v>1309</v>
      </c>
      <c r="M182" s="52" t="str">
        <f t="shared" si="8"/>
        <v>Daughter</v>
      </c>
      <c r="N182" s="52">
        <f t="shared" si="9"/>
        <v>176</v>
      </c>
      <c r="O182" s="2" t="s">
        <v>1301</v>
      </c>
      <c r="P182" s="2"/>
      <c r="Q182" s="2">
        <v>40</v>
      </c>
      <c r="R182" s="52" t="s">
        <v>1651</v>
      </c>
    </row>
    <row r="183" spans="1:18" x14ac:dyDescent="0.2">
      <c r="A183" s="52">
        <v>182</v>
      </c>
      <c r="B183" t="s">
        <v>156</v>
      </c>
      <c r="C183" t="s">
        <v>1230</v>
      </c>
      <c r="D183" t="s">
        <v>400</v>
      </c>
      <c r="E183" t="s">
        <v>1309</v>
      </c>
      <c r="G183">
        <v>5</v>
      </c>
      <c r="H183" s="55" t="str">
        <f t="shared" si="10"/>
        <v/>
      </c>
      <c r="I183" s="55">
        <f t="shared" si="11"/>
        <v>1886</v>
      </c>
      <c r="J183" t="s">
        <v>784</v>
      </c>
      <c r="K183" t="s">
        <v>1115</v>
      </c>
      <c r="L183" s="2" t="s">
        <v>1309</v>
      </c>
      <c r="M183" s="52" t="str">
        <f t="shared" si="8"/>
        <v>Daughter</v>
      </c>
      <c r="N183" s="52">
        <f t="shared" si="9"/>
        <v>176</v>
      </c>
      <c r="O183" s="2" t="s">
        <v>1301</v>
      </c>
      <c r="P183" s="2"/>
      <c r="Q183" s="2">
        <v>40</v>
      </c>
      <c r="R183" s="52" t="s">
        <v>1651</v>
      </c>
    </row>
    <row r="184" spans="1:18" x14ac:dyDescent="0.2">
      <c r="A184" s="52">
        <v>183</v>
      </c>
      <c r="B184" t="s">
        <v>266</v>
      </c>
      <c r="C184" t="s">
        <v>44</v>
      </c>
      <c r="D184" t="s">
        <v>9</v>
      </c>
      <c r="E184" t="s">
        <v>5</v>
      </c>
      <c r="F184">
        <v>65</v>
      </c>
      <c r="H184" s="55">
        <f t="shared" si="10"/>
        <v>1826</v>
      </c>
      <c r="I184" s="55" t="str">
        <f t="shared" si="11"/>
        <v/>
      </c>
      <c r="J184" t="s">
        <v>234</v>
      </c>
      <c r="K184" t="s">
        <v>603</v>
      </c>
      <c r="L184" s="2" t="s">
        <v>1677</v>
      </c>
      <c r="M184" s="52" t="str">
        <f t="shared" si="8"/>
        <v>Head</v>
      </c>
      <c r="N184" s="52">
        <f t="shared" si="9"/>
        <v>183</v>
      </c>
      <c r="O184" s="2" t="s">
        <v>1301</v>
      </c>
      <c r="P184" s="2">
        <v>4</v>
      </c>
      <c r="Q184" s="2">
        <v>41</v>
      </c>
      <c r="R184" s="52" t="s">
        <v>1651</v>
      </c>
    </row>
    <row r="185" spans="1:18" x14ac:dyDescent="0.2">
      <c r="A185" s="52">
        <v>184</v>
      </c>
      <c r="B185" t="s">
        <v>266</v>
      </c>
      <c r="C185" t="s">
        <v>109</v>
      </c>
      <c r="D185" t="s">
        <v>397</v>
      </c>
      <c r="E185" t="s">
        <v>5</v>
      </c>
      <c r="G185">
        <v>65</v>
      </c>
      <c r="H185" s="55" t="str">
        <f t="shared" si="10"/>
        <v/>
      </c>
      <c r="I185" s="55">
        <f t="shared" si="11"/>
        <v>1826</v>
      </c>
      <c r="J185" t="s">
        <v>1301</v>
      </c>
      <c r="K185" t="s">
        <v>458</v>
      </c>
      <c r="L185" s="2" t="s">
        <v>1309</v>
      </c>
      <c r="M185" s="52" t="str">
        <f t="shared" si="8"/>
        <v>Wife</v>
      </c>
      <c r="N185" s="52">
        <f t="shared" si="9"/>
        <v>183</v>
      </c>
      <c r="O185" s="2" t="s">
        <v>1301</v>
      </c>
      <c r="P185" s="2"/>
      <c r="Q185" s="2">
        <v>41</v>
      </c>
      <c r="R185" s="52" t="s">
        <v>1651</v>
      </c>
    </row>
    <row r="186" spans="1:18" x14ac:dyDescent="0.2">
      <c r="A186" s="52">
        <v>185</v>
      </c>
      <c r="B186" t="s">
        <v>78</v>
      </c>
      <c r="C186" t="s">
        <v>57</v>
      </c>
      <c r="D186" t="s">
        <v>9</v>
      </c>
      <c r="E186" t="s">
        <v>427</v>
      </c>
      <c r="G186">
        <v>75</v>
      </c>
      <c r="H186" s="55" t="str">
        <f t="shared" si="10"/>
        <v/>
      </c>
      <c r="I186" s="55">
        <f t="shared" si="11"/>
        <v>1816</v>
      </c>
      <c r="J186" t="s">
        <v>298</v>
      </c>
      <c r="K186" t="s">
        <v>1115</v>
      </c>
      <c r="L186" s="2" t="s">
        <v>1309</v>
      </c>
      <c r="M186" s="52" t="str">
        <f t="shared" si="8"/>
        <v>Head</v>
      </c>
      <c r="N186" s="52">
        <f t="shared" si="9"/>
        <v>185</v>
      </c>
      <c r="O186" s="2" t="s">
        <v>1301</v>
      </c>
      <c r="P186" s="2">
        <v>2</v>
      </c>
      <c r="Q186" s="2">
        <v>42</v>
      </c>
      <c r="R186" s="52" t="s">
        <v>1651</v>
      </c>
    </row>
    <row r="187" spans="1:18" x14ac:dyDescent="0.2">
      <c r="A187" s="52">
        <v>186</v>
      </c>
      <c r="B187" t="s">
        <v>277</v>
      </c>
      <c r="C187" t="s">
        <v>44</v>
      </c>
      <c r="D187" t="s">
        <v>9</v>
      </c>
      <c r="E187" t="s">
        <v>5</v>
      </c>
      <c r="F187">
        <v>42</v>
      </c>
      <c r="H187" s="55">
        <f t="shared" si="10"/>
        <v>1849</v>
      </c>
      <c r="I187" s="55" t="str">
        <f t="shared" si="11"/>
        <v/>
      </c>
      <c r="J187" t="s">
        <v>234</v>
      </c>
      <c r="K187" t="s">
        <v>1297</v>
      </c>
      <c r="L187" s="2" t="s">
        <v>1677</v>
      </c>
      <c r="M187" s="52" t="str">
        <f t="shared" si="8"/>
        <v>Head</v>
      </c>
      <c r="N187" s="52">
        <f t="shared" si="9"/>
        <v>186</v>
      </c>
      <c r="O187" s="2" t="s">
        <v>312</v>
      </c>
      <c r="P187" s="2">
        <v>0</v>
      </c>
      <c r="Q187" s="2">
        <v>43</v>
      </c>
      <c r="R187" s="52" t="s">
        <v>1651</v>
      </c>
    </row>
    <row r="188" spans="1:18" x14ac:dyDescent="0.2">
      <c r="A188" s="52">
        <v>187</v>
      </c>
      <c r="B188" t="s">
        <v>277</v>
      </c>
      <c r="C188" t="s">
        <v>425</v>
      </c>
      <c r="D188" t="s">
        <v>397</v>
      </c>
      <c r="E188" t="s">
        <v>5</v>
      </c>
      <c r="G188">
        <v>39</v>
      </c>
      <c r="H188" s="55" t="str">
        <f t="shared" si="10"/>
        <v/>
      </c>
      <c r="I188" s="55">
        <f t="shared" si="11"/>
        <v>1852</v>
      </c>
      <c r="J188" t="s">
        <v>1301</v>
      </c>
      <c r="K188" t="s">
        <v>1762</v>
      </c>
      <c r="L188" s="2" t="s">
        <v>1309</v>
      </c>
      <c r="M188" s="52" t="str">
        <f t="shared" si="8"/>
        <v>Wife</v>
      </c>
      <c r="N188" s="52">
        <f t="shared" si="9"/>
        <v>186</v>
      </c>
      <c r="O188" s="2" t="s">
        <v>312</v>
      </c>
      <c r="P188" s="2"/>
      <c r="Q188" s="2">
        <v>43</v>
      </c>
      <c r="R188" s="52" t="s">
        <v>1651</v>
      </c>
    </row>
    <row r="189" spans="1:18" x14ac:dyDescent="0.2">
      <c r="A189" s="52">
        <v>188</v>
      </c>
      <c r="B189" t="s">
        <v>277</v>
      </c>
      <c r="C189" t="s">
        <v>263</v>
      </c>
      <c r="D189" t="s">
        <v>400</v>
      </c>
      <c r="E189" t="s">
        <v>761</v>
      </c>
      <c r="G189">
        <v>15</v>
      </c>
      <c r="H189" s="55" t="str">
        <f t="shared" si="10"/>
        <v/>
      </c>
      <c r="I189" s="55">
        <f t="shared" si="11"/>
        <v>1876</v>
      </c>
      <c r="J189" t="s">
        <v>313</v>
      </c>
      <c r="K189" t="s">
        <v>1185</v>
      </c>
      <c r="L189" s="2" t="s">
        <v>1677</v>
      </c>
      <c r="M189" s="52" t="str">
        <f t="shared" si="8"/>
        <v>Daughter</v>
      </c>
      <c r="N189" s="52">
        <f t="shared" si="9"/>
        <v>186</v>
      </c>
      <c r="O189" s="2" t="s">
        <v>312</v>
      </c>
      <c r="P189" s="2"/>
      <c r="Q189" s="2">
        <v>43</v>
      </c>
      <c r="R189" s="52" t="s">
        <v>1651</v>
      </c>
    </row>
    <row r="190" spans="1:18" x14ac:dyDescent="0.2">
      <c r="A190" s="52">
        <v>189</v>
      </c>
      <c r="B190" t="s">
        <v>277</v>
      </c>
      <c r="C190" t="s">
        <v>503</v>
      </c>
      <c r="D190" t="s">
        <v>400</v>
      </c>
      <c r="E190" t="s">
        <v>1309</v>
      </c>
      <c r="G190">
        <v>13</v>
      </c>
      <c r="H190" s="55" t="str">
        <f t="shared" si="10"/>
        <v/>
      </c>
      <c r="I190" s="55">
        <f t="shared" si="11"/>
        <v>1878</v>
      </c>
      <c r="J190" t="s">
        <v>1301</v>
      </c>
      <c r="K190" t="s">
        <v>1115</v>
      </c>
      <c r="L190" s="2" t="s">
        <v>1309</v>
      </c>
      <c r="M190" s="52" t="str">
        <f t="shared" si="8"/>
        <v>Daughter</v>
      </c>
      <c r="N190" s="52">
        <f t="shared" si="9"/>
        <v>186</v>
      </c>
      <c r="O190" s="2" t="s">
        <v>312</v>
      </c>
      <c r="P190" s="2"/>
      <c r="Q190" s="2">
        <v>43</v>
      </c>
      <c r="R190" s="52" t="s">
        <v>1651</v>
      </c>
    </row>
    <row r="191" spans="1:18" x14ac:dyDescent="0.2">
      <c r="A191" s="52">
        <v>190</v>
      </c>
      <c r="B191" t="s">
        <v>277</v>
      </c>
      <c r="C191" t="s">
        <v>587</v>
      </c>
      <c r="D191" t="s">
        <v>409</v>
      </c>
      <c r="E191" t="s">
        <v>1309</v>
      </c>
      <c r="F191">
        <v>7</v>
      </c>
      <c r="H191" s="55">
        <f t="shared" si="10"/>
        <v>1884</v>
      </c>
      <c r="I191" s="55" t="str">
        <f t="shared" si="11"/>
        <v/>
      </c>
      <c r="J191" t="s">
        <v>1301</v>
      </c>
      <c r="K191" t="s">
        <v>1115</v>
      </c>
      <c r="L191" s="2" t="s">
        <v>1309</v>
      </c>
      <c r="M191" s="52" t="str">
        <f t="shared" si="8"/>
        <v>Son</v>
      </c>
      <c r="N191" s="52">
        <f t="shared" si="9"/>
        <v>186</v>
      </c>
      <c r="O191" s="2" t="s">
        <v>312</v>
      </c>
      <c r="P191" s="2"/>
      <c r="Q191" s="2">
        <v>43</v>
      </c>
      <c r="R191" s="52" t="s">
        <v>1651</v>
      </c>
    </row>
    <row r="192" spans="1:18" x14ac:dyDescent="0.2">
      <c r="A192" s="52">
        <v>191</v>
      </c>
      <c r="B192" t="s">
        <v>277</v>
      </c>
      <c r="C192" t="s">
        <v>514</v>
      </c>
      <c r="D192" t="s">
        <v>400</v>
      </c>
      <c r="E192" t="s">
        <v>1309</v>
      </c>
      <c r="G192">
        <v>1</v>
      </c>
      <c r="H192" s="55" t="str">
        <f t="shared" si="10"/>
        <v/>
      </c>
      <c r="I192" s="55">
        <f t="shared" si="11"/>
        <v>1890</v>
      </c>
      <c r="J192" t="s">
        <v>1301</v>
      </c>
      <c r="K192" t="s">
        <v>1115</v>
      </c>
      <c r="L192" s="2" t="s">
        <v>1309</v>
      </c>
      <c r="M192" s="52" t="str">
        <f t="shared" si="8"/>
        <v>Daughter</v>
      </c>
      <c r="N192" s="52">
        <f t="shared" si="9"/>
        <v>186</v>
      </c>
      <c r="O192" s="2" t="s">
        <v>312</v>
      </c>
      <c r="P192" s="2"/>
      <c r="Q192" s="2">
        <v>43</v>
      </c>
      <c r="R192" s="52" t="s">
        <v>1651</v>
      </c>
    </row>
    <row r="193" spans="1:18" x14ac:dyDescent="0.2">
      <c r="A193" s="52">
        <v>192</v>
      </c>
      <c r="B193" t="s">
        <v>278</v>
      </c>
      <c r="C193" t="s">
        <v>98</v>
      </c>
      <c r="D193" t="s">
        <v>705</v>
      </c>
      <c r="E193" t="s">
        <v>761</v>
      </c>
      <c r="F193">
        <v>76</v>
      </c>
      <c r="H193" s="55">
        <f t="shared" si="10"/>
        <v>1815</v>
      </c>
      <c r="I193" s="55" t="str">
        <f t="shared" si="11"/>
        <v/>
      </c>
      <c r="J193" t="s">
        <v>298</v>
      </c>
      <c r="K193" t="s">
        <v>551</v>
      </c>
      <c r="L193" s="2" t="s">
        <v>1309</v>
      </c>
      <c r="M193" s="52" t="str">
        <f t="shared" si="8"/>
        <v>Lodger</v>
      </c>
      <c r="N193" s="52">
        <f t="shared" si="9"/>
        <v>186</v>
      </c>
      <c r="O193" s="2" t="s">
        <v>312</v>
      </c>
      <c r="P193" s="2"/>
      <c r="Q193" s="2">
        <v>43</v>
      </c>
      <c r="R193" s="52" t="s">
        <v>1651</v>
      </c>
    </row>
    <row r="194" spans="1:18" x14ac:dyDescent="0.2">
      <c r="A194" s="52">
        <v>193</v>
      </c>
      <c r="B194" t="s">
        <v>102</v>
      </c>
      <c r="C194" t="s">
        <v>477</v>
      </c>
      <c r="D194" t="s">
        <v>9</v>
      </c>
      <c r="E194" t="s">
        <v>5</v>
      </c>
      <c r="F194">
        <v>37</v>
      </c>
      <c r="H194" s="55">
        <f t="shared" si="10"/>
        <v>1854</v>
      </c>
      <c r="I194" s="55" t="str">
        <f t="shared" si="11"/>
        <v/>
      </c>
      <c r="J194" t="s">
        <v>234</v>
      </c>
      <c r="K194" t="s">
        <v>603</v>
      </c>
      <c r="L194" s="2" t="s">
        <v>1677</v>
      </c>
      <c r="M194" s="52" t="str">
        <f t="shared" ref="M194:M257" si="12">IF(ISBLANK(D194),"",D194)</f>
        <v>Head</v>
      </c>
      <c r="N194" s="52">
        <f t="shared" ref="N194:N257" si="13">IF(OR(M194="Vacant",M194="Head"),A194,N193)</f>
        <v>193</v>
      </c>
      <c r="O194" s="2" t="s">
        <v>312</v>
      </c>
      <c r="P194" s="2">
        <v>4</v>
      </c>
      <c r="Q194" s="2">
        <v>44</v>
      </c>
      <c r="R194" s="52" t="s">
        <v>1651</v>
      </c>
    </row>
    <row r="195" spans="1:18" x14ac:dyDescent="0.2">
      <c r="A195" s="52">
        <v>194</v>
      </c>
      <c r="B195" t="s">
        <v>102</v>
      </c>
      <c r="C195" t="s">
        <v>123</v>
      </c>
      <c r="D195" t="s">
        <v>397</v>
      </c>
      <c r="E195" t="s">
        <v>5</v>
      </c>
      <c r="G195">
        <v>36</v>
      </c>
      <c r="H195" s="55" t="str">
        <f t="shared" ref="H195:H258" si="14">IF(ISBLANK(F195),"",INT(1891.25-F195))</f>
        <v/>
      </c>
      <c r="I195" s="55">
        <f t="shared" ref="I195:I258" si="15">IF(ISBLANK(G195),"",IF(ISBLANK(F195),INT(1891.25-G195),"Error"))</f>
        <v>1855</v>
      </c>
      <c r="J195" t="s">
        <v>1301</v>
      </c>
      <c r="K195" t="s">
        <v>603</v>
      </c>
      <c r="L195" s="2" t="s">
        <v>1309</v>
      </c>
      <c r="M195" s="52" t="str">
        <f t="shared" si="12"/>
        <v>Wife</v>
      </c>
      <c r="N195" s="52">
        <f t="shared" si="13"/>
        <v>193</v>
      </c>
      <c r="O195" s="2" t="s">
        <v>312</v>
      </c>
      <c r="P195" s="2"/>
      <c r="Q195" s="2">
        <v>44</v>
      </c>
      <c r="R195" s="52" t="s">
        <v>1651</v>
      </c>
    </row>
    <row r="196" spans="1:18" x14ac:dyDescent="0.2">
      <c r="A196" s="52">
        <v>195</v>
      </c>
      <c r="B196" t="s">
        <v>102</v>
      </c>
      <c r="C196" t="s">
        <v>1763</v>
      </c>
      <c r="D196" t="s">
        <v>400</v>
      </c>
      <c r="E196" t="s">
        <v>1309</v>
      </c>
      <c r="G196">
        <v>12</v>
      </c>
      <c r="H196" s="55" t="str">
        <f t="shared" si="14"/>
        <v/>
      </c>
      <c r="I196" s="55">
        <f t="shared" si="15"/>
        <v>1879</v>
      </c>
      <c r="J196" t="s">
        <v>1301</v>
      </c>
      <c r="K196" t="s">
        <v>603</v>
      </c>
      <c r="L196" s="2" t="s">
        <v>1309</v>
      </c>
      <c r="M196" s="52" t="str">
        <f t="shared" si="12"/>
        <v>Daughter</v>
      </c>
      <c r="N196" s="52">
        <f t="shared" si="13"/>
        <v>193</v>
      </c>
      <c r="O196" s="2" t="s">
        <v>312</v>
      </c>
      <c r="P196" s="2"/>
      <c r="Q196" s="2">
        <v>44</v>
      </c>
      <c r="R196" s="52" t="s">
        <v>1651</v>
      </c>
    </row>
    <row r="197" spans="1:18" x14ac:dyDescent="0.2">
      <c r="A197" s="52">
        <v>196</v>
      </c>
      <c r="B197" t="s">
        <v>102</v>
      </c>
      <c r="C197" t="s">
        <v>1764</v>
      </c>
      <c r="D197" t="s">
        <v>409</v>
      </c>
      <c r="E197" t="s">
        <v>1309</v>
      </c>
      <c r="F197">
        <v>9</v>
      </c>
      <c r="H197" s="55">
        <f t="shared" si="14"/>
        <v>1882</v>
      </c>
      <c r="I197" s="55" t="str">
        <f t="shared" si="15"/>
        <v/>
      </c>
      <c r="J197" t="s">
        <v>784</v>
      </c>
      <c r="K197" t="s">
        <v>532</v>
      </c>
      <c r="L197" s="2" t="s">
        <v>1309</v>
      </c>
      <c r="M197" s="52" t="str">
        <f t="shared" si="12"/>
        <v>Son</v>
      </c>
      <c r="N197" s="52">
        <f t="shared" si="13"/>
        <v>193</v>
      </c>
      <c r="O197" s="2" t="s">
        <v>312</v>
      </c>
      <c r="P197" s="2"/>
      <c r="Q197" s="2">
        <v>44</v>
      </c>
      <c r="R197" s="52" t="s">
        <v>1651</v>
      </c>
    </row>
    <row r="198" spans="1:18" x14ac:dyDescent="0.2">
      <c r="A198" s="52">
        <v>197</v>
      </c>
      <c r="B198" t="s">
        <v>102</v>
      </c>
      <c r="C198" t="s">
        <v>920</v>
      </c>
      <c r="D198" t="s">
        <v>409</v>
      </c>
      <c r="E198" t="s">
        <v>1309</v>
      </c>
      <c r="F198">
        <v>7</v>
      </c>
      <c r="H198" s="55">
        <f t="shared" si="14"/>
        <v>1884</v>
      </c>
      <c r="I198" s="55" t="str">
        <f t="shared" si="15"/>
        <v/>
      </c>
      <c r="J198" t="s">
        <v>784</v>
      </c>
      <c r="K198" t="s">
        <v>450</v>
      </c>
      <c r="L198" s="2" t="s">
        <v>1309</v>
      </c>
      <c r="M198" s="52" t="str">
        <f t="shared" si="12"/>
        <v>Son</v>
      </c>
      <c r="N198" s="52">
        <f t="shared" si="13"/>
        <v>193</v>
      </c>
      <c r="O198" s="2" t="s">
        <v>312</v>
      </c>
      <c r="P198" s="2"/>
      <c r="Q198" s="2">
        <v>44</v>
      </c>
      <c r="R198" s="52" t="s">
        <v>1651</v>
      </c>
    </row>
    <row r="199" spans="1:18" x14ac:dyDescent="0.2">
      <c r="A199" s="52">
        <v>198</v>
      </c>
      <c r="B199" t="s">
        <v>102</v>
      </c>
      <c r="C199" t="s">
        <v>1765</v>
      </c>
      <c r="D199" t="s">
        <v>400</v>
      </c>
      <c r="E199" t="s">
        <v>1309</v>
      </c>
      <c r="G199">
        <v>5</v>
      </c>
      <c r="H199" s="55" t="str">
        <f t="shared" si="14"/>
        <v/>
      </c>
      <c r="I199" s="55">
        <f t="shared" si="15"/>
        <v>1886</v>
      </c>
      <c r="J199" t="s">
        <v>784</v>
      </c>
      <c r="K199" t="s">
        <v>564</v>
      </c>
      <c r="L199" s="2" t="s">
        <v>1309</v>
      </c>
      <c r="M199" s="52" t="str">
        <f t="shared" si="12"/>
        <v>Daughter</v>
      </c>
      <c r="N199" s="52">
        <f t="shared" si="13"/>
        <v>193</v>
      </c>
      <c r="O199" s="2" t="s">
        <v>312</v>
      </c>
      <c r="P199" s="2"/>
      <c r="Q199" s="2">
        <v>44</v>
      </c>
      <c r="R199" s="52" t="s">
        <v>1651</v>
      </c>
    </row>
    <row r="200" spans="1:18" x14ac:dyDescent="0.2">
      <c r="A200" s="52">
        <v>199</v>
      </c>
      <c r="B200" t="s">
        <v>102</v>
      </c>
      <c r="C200" t="s">
        <v>98</v>
      </c>
      <c r="D200" t="s">
        <v>409</v>
      </c>
      <c r="E200" t="s">
        <v>1309</v>
      </c>
      <c r="F200">
        <v>3</v>
      </c>
      <c r="H200" s="55">
        <f t="shared" si="14"/>
        <v>1888</v>
      </c>
      <c r="I200" s="55" t="str">
        <f t="shared" si="15"/>
        <v/>
      </c>
      <c r="J200" t="s">
        <v>1301</v>
      </c>
      <c r="K200" t="s">
        <v>1115</v>
      </c>
      <c r="L200" s="2" t="s">
        <v>1309</v>
      </c>
      <c r="M200" s="52" t="str">
        <f t="shared" si="12"/>
        <v>Son</v>
      </c>
      <c r="N200" s="52">
        <f t="shared" si="13"/>
        <v>193</v>
      </c>
      <c r="O200" s="2" t="s">
        <v>312</v>
      </c>
      <c r="P200" s="2"/>
      <c r="Q200" s="2">
        <v>44</v>
      </c>
      <c r="R200" s="52" t="s">
        <v>1651</v>
      </c>
    </row>
    <row r="201" spans="1:18" x14ac:dyDescent="0.2">
      <c r="A201" s="52">
        <v>200</v>
      </c>
      <c r="B201" t="s">
        <v>102</v>
      </c>
      <c r="C201" t="s">
        <v>60</v>
      </c>
      <c r="D201" t="s">
        <v>409</v>
      </c>
      <c r="E201" t="s">
        <v>1309</v>
      </c>
      <c r="F201">
        <v>1</v>
      </c>
      <c r="H201" s="55">
        <f t="shared" si="14"/>
        <v>1890</v>
      </c>
      <c r="I201" s="55" t="str">
        <f t="shared" si="15"/>
        <v/>
      </c>
      <c r="J201" t="s">
        <v>1301</v>
      </c>
      <c r="K201" t="s">
        <v>1115</v>
      </c>
      <c r="L201" s="2" t="s">
        <v>1309</v>
      </c>
      <c r="M201" s="52" t="str">
        <f t="shared" si="12"/>
        <v>Son</v>
      </c>
      <c r="N201" s="52">
        <f t="shared" si="13"/>
        <v>193</v>
      </c>
      <c r="O201" s="2" t="s">
        <v>312</v>
      </c>
      <c r="P201" s="2"/>
      <c r="Q201" s="2">
        <v>44</v>
      </c>
      <c r="R201" s="52" t="s">
        <v>1651</v>
      </c>
    </row>
    <row r="202" spans="1:18" x14ac:dyDescent="0.2">
      <c r="A202" s="52">
        <v>201</v>
      </c>
      <c r="B202" t="s">
        <v>334</v>
      </c>
      <c r="C202" t="s">
        <v>335</v>
      </c>
      <c r="D202" t="s">
        <v>9</v>
      </c>
      <c r="E202" t="s">
        <v>427</v>
      </c>
      <c r="G202">
        <v>36</v>
      </c>
      <c r="H202" s="55" t="str">
        <f t="shared" si="14"/>
        <v/>
      </c>
      <c r="I202" s="55">
        <f t="shared" si="15"/>
        <v>1855</v>
      </c>
      <c r="J202" t="s">
        <v>313</v>
      </c>
      <c r="K202" t="s">
        <v>1115</v>
      </c>
      <c r="L202" s="2" t="s">
        <v>1421</v>
      </c>
      <c r="M202" s="52" t="str">
        <f t="shared" si="12"/>
        <v>Head</v>
      </c>
      <c r="N202" s="52">
        <f t="shared" si="13"/>
        <v>201</v>
      </c>
      <c r="O202" s="2" t="s">
        <v>312</v>
      </c>
      <c r="P202" s="2">
        <v>4</v>
      </c>
      <c r="Q202" s="2">
        <v>45</v>
      </c>
      <c r="R202" s="52" t="s">
        <v>1651</v>
      </c>
    </row>
    <row r="203" spans="1:18" x14ac:dyDescent="0.2">
      <c r="A203" s="52">
        <v>202</v>
      </c>
      <c r="B203" t="s">
        <v>85</v>
      </c>
      <c r="C203" t="s">
        <v>71</v>
      </c>
      <c r="D203" t="s">
        <v>9</v>
      </c>
      <c r="E203" t="s">
        <v>5</v>
      </c>
      <c r="F203">
        <v>69</v>
      </c>
      <c r="H203" s="55">
        <f t="shared" si="14"/>
        <v>1822</v>
      </c>
      <c r="I203" s="55" t="str">
        <f t="shared" si="15"/>
        <v/>
      </c>
      <c r="J203" t="s">
        <v>298</v>
      </c>
      <c r="K203" t="s">
        <v>1115</v>
      </c>
      <c r="L203" s="2" t="s">
        <v>1309</v>
      </c>
      <c r="M203" s="52" t="str">
        <f t="shared" si="12"/>
        <v>Head</v>
      </c>
      <c r="N203" s="52">
        <f t="shared" si="13"/>
        <v>202</v>
      </c>
      <c r="O203" s="2" t="s">
        <v>312</v>
      </c>
      <c r="P203" s="2">
        <v>4</v>
      </c>
      <c r="Q203" s="2">
        <v>46</v>
      </c>
      <c r="R203" s="52" t="s">
        <v>1651</v>
      </c>
    </row>
    <row r="204" spans="1:18" x14ac:dyDescent="0.2">
      <c r="A204" s="52">
        <v>203</v>
      </c>
      <c r="B204" t="s">
        <v>85</v>
      </c>
      <c r="C204" t="s">
        <v>391</v>
      </c>
      <c r="D204" t="s">
        <v>397</v>
      </c>
      <c r="E204" t="s">
        <v>5</v>
      </c>
      <c r="G204">
        <v>62</v>
      </c>
      <c r="H204" s="55" t="str">
        <f t="shared" si="14"/>
        <v/>
      </c>
      <c r="I204" s="55">
        <f t="shared" si="15"/>
        <v>1829</v>
      </c>
      <c r="J204" t="s">
        <v>298</v>
      </c>
      <c r="K204" t="s">
        <v>1193</v>
      </c>
      <c r="L204" s="2" t="s">
        <v>1309</v>
      </c>
      <c r="M204" s="52" t="str">
        <f t="shared" si="12"/>
        <v>Wife</v>
      </c>
      <c r="N204" s="52">
        <f t="shared" si="13"/>
        <v>202</v>
      </c>
      <c r="O204" s="2" t="s">
        <v>312</v>
      </c>
      <c r="P204" s="2"/>
      <c r="Q204" s="2">
        <v>46</v>
      </c>
      <c r="R204" s="52" t="s">
        <v>1651</v>
      </c>
    </row>
    <row r="205" spans="1:18" x14ac:dyDescent="0.2">
      <c r="A205" s="52">
        <v>204</v>
      </c>
      <c r="B205" t="s">
        <v>541</v>
      </c>
      <c r="C205" t="s">
        <v>65</v>
      </c>
      <c r="D205" t="s">
        <v>9</v>
      </c>
      <c r="E205" t="s">
        <v>5</v>
      </c>
      <c r="F205">
        <v>39</v>
      </c>
      <c r="H205" s="55">
        <f t="shared" si="14"/>
        <v>1852</v>
      </c>
      <c r="I205" s="55" t="str">
        <f t="shared" si="15"/>
        <v/>
      </c>
      <c r="J205" t="s">
        <v>364</v>
      </c>
      <c r="K205" t="s">
        <v>843</v>
      </c>
      <c r="L205" s="2" t="s">
        <v>1421</v>
      </c>
      <c r="M205" s="52" t="str">
        <f t="shared" si="12"/>
        <v>Head</v>
      </c>
      <c r="N205" s="52">
        <f t="shared" si="13"/>
        <v>204</v>
      </c>
      <c r="O205" s="2" t="s">
        <v>312</v>
      </c>
      <c r="P205" s="2">
        <v>0</v>
      </c>
      <c r="Q205" s="2">
        <v>47</v>
      </c>
      <c r="R205" s="52" t="s">
        <v>1651</v>
      </c>
    </row>
    <row r="206" spans="1:18" x14ac:dyDescent="0.2">
      <c r="A206" s="52">
        <v>205</v>
      </c>
      <c r="B206" t="s">
        <v>541</v>
      </c>
      <c r="C206" t="s">
        <v>345</v>
      </c>
      <c r="D206" t="s">
        <v>397</v>
      </c>
      <c r="E206" t="s">
        <v>5</v>
      </c>
      <c r="G206">
        <v>38</v>
      </c>
      <c r="H206" s="55" t="str">
        <f t="shared" si="14"/>
        <v/>
      </c>
      <c r="I206" s="55">
        <f t="shared" si="15"/>
        <v>1853</v>
      </c>
      <c r="J206" t="s">
        <v>1301</v>
      </c>
      <c r="K206" t="s">
        <v>1767</v>
      </c>
      <c r="L206" s="2" t="s">
        <v>1309</v>
      </c>
      <c r="M206" s="52" t="str">
        <f t="shared" si="12"/>
        <v>Wife</v>
      </c>
      <c r="N206" s="52">
        <f t="shared" si="13"/>
        <v>204</v>
      </c>
      <c r="O206" s="2" t="s">
        <v>312</v>
      </c>
      <c r="P206" s="2"/>
      <c r="Q206" s="2">
        <v>47</v>
      </c>
      <c r="R206" s="52" t="s">
        <v>1651</v>
      </c>
    </row>
    <row r="207" spans="1:18" x14ac:dyDescent="0.2">
      <c r="A207" s="52">
        <v>206</v>
      </c>
      <c r="B207" t="s">
        <v>1766</v>
      </c>
      <c r="C207" t="s">
        <v>425</v>
      </c>
      <c r="D207" t="s">
        <v>823</v>
      </c>
      <c r="E207" t="s">
        <v>427</v>
      </c>
      <c r="G207">
        <v>73</v>
      </c>
      <c r="H207" s="55" t="str">
        <f t="shared" si="14"/>
        <v/>
      </c>
      <c r="I207" s="55">
        <f t="shared" si="15"/>
        <v>1818</v>
      </c>
      <c r="J207" t="s">
        <v>349</v>
      </c>
      <c r="K207" t="s">
        <v>1768</v>
      </c>
      <c r="L207" s="2" t="s">
        <v>1309</v>
      </c>
      <c r="M207" s="52" t="str">
        <f t="shared" si="12"/>
        <v>Mother</v>
      </c>
      <c r="N207" s="52">
        <f t="shared" si="13"/>
        <v>204</v>
      </c>
      <c r="O207" s="2" t="s">
        <v>312</v>
      </c>
      <c r="P207" s="2"/>
      <c r="Q207" s="2">
        <v>47</v>
      </c>
      <c r="R207" s="52" t="s">
        <v>1651</v>
      </c>
    </row>
    <row r="208" spans="1:18" x14ac:dyDescent="0.2">
      <c r="A208" s="52">
        <v>207</v>
      </c>
      <c r="B208" t="s">
        <v>919</v>
      </c>
      <c r="C208" t="s">
        <v>503</v>
      </c>
      <c r="D208" t="s">
        <v>422</v>
      </c>
      <c r="E208" t="s">
        <v>761</v>
      </c>
      <c r="G208">
        <v>16</v>
      </c>
      <c r="H208" s="55" t="str">
        <f t="shared" si="14"/>
        <v/>
      </c>
      <c r="I208" s="55">
        <f t="shared" si="15"/>
        <v>1875</v>
      </c>
      <c r="J208" t="s">
        <v>542</v>
      </c>
      <c r="K208" t="s">
        <v>1769</v>
      </c>
      <c r="L208" s="2" t="s">
        <v>1677</v>
      </c>
      <c r="M208" s="52" t="str">
        <f t="shared" si="12"/>
        <v>Servant</v>
      </c>
      <c r="N208" s="52">
        <f t="shared" si="13"/>
        <v>204</v>
      </c>
      <c r="O208" s="2" t="s">
        <v>312</v>
      </c>
      <c r="P208" s="2"/>
      <c r="Q208" s="2">
        <v>47</v>
      </c>
      <c r="R208" s="52" t="s">
        <v>1651</v>
      </c>
    </row>
    <row r="209" spans="1:18" x14ac:dyDescent="0.2">
      <c r="A209" s="52">
        <v>208</v>
      </c>
      <c r="B209" t="s">
        <v>104</v>
      </c>
      <c r="C209" t="s">
        <v>101</v>
      </c>
      <c r="D209" t="s">
        <v>9</v>
      </c>
      <c r="E209" t="s">
        <v>5</v>
      </c>
      <c r="F209">
        <v>32</v>
      </c>
      <c r="H209" s="55">
        <f t="shared" si="14"/>
        <v>1859</v>
      </c>
      <c r="I209" s="55" t="str">
        <f t="shared" si="15"/>
        <v/>
      </c>
      <c r="J209" t="s">
        <v>13</v>
      </c>
      <c r="K209" t="s">
        <v>1115</v>
      </c>
      <c r="L209" s="2" t="s">
        <v>1421</v>
      </c>
      <c r="M209" s="52" t="str">
        <f t="shared" si="12"/>
        <v>Head</v>
      </c>
      <c r="N209" s="52">
        <f t="shared" si="13"/>
        <v>208</v>
      </c>
      <c r="O209" s="2" t="s">
        <v>312</v>
      </c>
      <c r="P209" s="2">
        <v>0</v>
      </c>
      <c r="Q209" s="2">
        <v>48</v>
      </c>
      <c r="R209" s="52" t="s">
        <v>1651</v>
      </c>
    </row>
    <row r="210" spans="1:18" x14ac:dyDescent="0.2">
      <c r="A210" s="52">
        <v>209</v>
      </c>
      <c r="B210" t="s">
        <v>104</v>
      </c>
      <c r="C210" t="s">
        <v>111</v>
      </c>
      <c r="D210" t="s">
        <v>397</v>
      </c>
      <c r="E210" t="s">
        <v>5</v>
      </c>
      <c r="G210">
        <v>31</v>
      </c>
      <c r="H210" s="55" t="str">
        <f t="shared" si="14"/>
        <v/>
      </c>
      <c r="I210" s="55">
        <f t="shared" si="15"/>
        <v>1860</v>
      </c>
      <c r="J210" t="s">
        <v>1301</v>
      </c>
      <c r="K210" t="s">
        <v>445</v>
      </c>
      <c r="L210" s="2" t="s">
        <v>1309</v>
      </c>
      <c r="M210" s="52" t="str">
        <f t="shared" si="12"/>
        <v>Wife</v>
      </c>
      <c r="N210" s="52">
        <f t="shared" si="13"/>
        <v>208</v>
      </c>
      <c r="O210" s="2" t="s">
        <v>312</v>
      </c>
      <c r="P210" s="2"/>
      <c r="Q210" s="2">
        <v>48</v>
      </c>
      <c r="R210" s="52" t="s">
        <v>1651</v>
      </c>
    </row>
    <row r="211" spans="1:18" x14ac:dyDescent="0.2">
      <c r="A211" s="52">
        <v>210</v>
      </c>
      <c r="B211" t="s">
        <v>104</v>
      </c>
      <c r="C211" t="s">
        <v>390</v>
      </c>
      <c r="D211" t="s">
        <v>400</v>
      </c>
      <c r="E211" t="s">
        <v>1309</v>
      </c>
      <c r="G211">
        <v>4</v>
      </c>
      <c r="H211" s="55" t="str">
        <f t="shared" si="14"/>
        <v/>
      </c>
      <c r="I211" s="55">
        <f t="shared" si="15"/>
        <v>1887</v>
      </c>
      <c r="J211" t="s">
        <v>1301</v>
      </c>
      <c r="K211" t="s">
        <v>1115</v>
      </c>
      <c r="L211" s="2" t="s">
        <v>1309</v>
      </c>
      <c r="M211" s="52" t="str">
        <f t="shared" si="12"/>
        <v>Daughter</v>
      </c>
      <c r="N211" s="52">
        <f t="shared" si="13"/>
        <v>208</v>
      </c>
      <c r="O211" s="2" t="s">
        <v>312</v>
      </c>
      <c r="P211" s="2"/>
      <c r="Q211" s="2">
        <v>48</v>
      </c>
      <c r="R211" s="52" t="s">
        <v>1651</v>
      </c>
    </row>
    <row r="212" spans="1:18" x14ac:dyDescent="0.2">
      <c r="A212" s="52">
        <v>211</v>
      </c>
      <c r="B212" t="s">
        <v>104</v>
      </c>
      <c r="C212" t="s">
        <v>1479</v>
      </c>
      <c r="D212" t="s">
        <v>400</v>
      </c>
      <c r="E212" t="s">
        <v>1309</v>
      </c>
      <c r="G212">
        <v>3</v>
      </c>
      <c r="H212" s="55" t="str">
        <f t="shared" si="14"/>
        <v/>
      </c>
      <c r="I212" s="55">
        <f t="shared" si="15"/>
        <v>1888</v>
      </c>
      <c r="J212" t="s">
        <v>1301</v>
      </c>
      <c r="K212" t="s">
        <v>1115</v>
      </c>
      <c r="L212" s="2" t="s">
        <v>1309</v>
      </c>
      <c r="M212" s="52" t="str">
        <f t="shared" si="12"/>
        <v>Daughter</v>
      </c>
      <c r="N212" s="52">
        <f t="shared" si="13"/>
        <v>208</v>
      </c>
      <c r="O212" s="2" t="s">
        <v>312</v>
      </c>
      <c r="P212" s="2"/>
      <c r="Q212" s="2">
        <v>48</v>
      </c>
      <c r="R212" s="52" t="s">
        <v>1651</v>
      </c>
    </row>
    <row r="213" spans="1:18" x14ac:dyDescent="0.2">
      <c r="A213" s="52">
        <v>212</v>
      </c>
      <c r="B213" t="s">
        <v>104</v>
      </c>
      <c r="C213" t="s">
        <v>481</v>
      </c>
      <c r="D213" t="s">
        <v>400</v>
      </c>
      <c r="E213" t="s">
        <v>1309</v>
      </c>
      <c r="G213">
        <v>1</v>
      </c>
      <c r="H213" s="55" t="str">
        <f t="shared" si="14"/>
        <v/>
      </c>
      <c r="I213" s="55">
        <f t="shared" si="15"/>
        <v>1890</v>
      </c>
      <c r="J213" t="s">
        <v>1301</v>
      </c>
      <c r="K213" t="s">
        <v>1115</v>
      </c>
      <c r="L213" s="2" t="s">
        <v>1309</v>
      </c>
      <c r="M213" s="52" t="str">
        <f t="shared" si="12"/>
        <v>Daughter</v>
      </c>
      <c r="N213" s="52">
        <f t="shared" si="13"/>
        <v>208</v>
      </c>
      <c r="O213" s="2" t="s">
        <v>312</v>
      </c>
      <c r="P213" s="2"/>
      <c r="Q213" s="2">
        <v>48</v>
      </c>
      <c r="R213" s="52" t="s">
        <v>1651</v>
      </c>
    </row>
    <row r="214" spans="1:18" x14ac:dyDescent="0.2">
      <c r="A214" s="52">
        <v>213</v>
      </c>
      <c r="B214" t="s">
        <v>81</v>
      </c>
      <c r="C214" t="s">
        <v>192</v>
      </c>
      <c r="D214" t="s">
        <v>705</v>
      </c>
      <c r="E214" t="s">
        <v>761</v>
      </c>
      <c r="F214">
        <v>18</v>
      </c>
      <c r="H214" s="55">
        <f t="shared" si="14"/>
        <v>1873</v>
      </c>
      <c r="I214" s="55" t="str">
        <f t="shared" si="15"/>
        <v/>
      </c>
      <c r="J214" t="s">
        <v>13</v>
      </c>
      <c r="K214" t="s">
        <v>445</v>
      </c>
      <c r="L214" s="2" t="s">
        <v>1677</v>
      </c>
      <c r="M214" s="52" t="str">
        <f t="shared" si="12"/>
        <v>Lodger</v>
      </c>
      <c r="N214" s="52">
        <f t="shared" si="13"/>
        <v>208</v>
      </c>
      <c r="O214" s="2" t="s">
        <v>312</v>
      </c>
      <c r="P214" s="2"/>
      <c r="Q214" s="2">
        <v>48</v>
      </c>
      <c r="R214" s="52" t="s">
        <v>1651</v>
      </c>
    </row>
    <row r="215" spans="1:18" x14ac:dyDescent="0.2">
      <c r="A215" s="52">
        <v>214</v>
      </c>
      <c r="B215" t="s">
        <v>45</v>
      </c>
      <c r="C215" t="s">
        <v>50</v>
      </c>
      <c r="D215" t="s">
        <v>9</v>
      </c>
      <c r="E215" t="s">
        <v>5</v>
      </c>
      <c r="F215">
        <v>64</v>
      </c>
      <c r="H215" s="55">
        <f t="shared" si="14"/>
        <v>1827</v>
      </c>
      <c r="I215" s="55" t="str">
        <f t="shared" si="15"/>
        <v/>
      </c>
      <c r="J215" t="s">
        <v>234</v>
      </c>
      <c r="K215" t="s">
        <v>1115</v>
      </c>
      <c r="L215" s="2" t="s">
        <v>1677</v>
      </c>
      <c r="M215" s="52" t="str">
        <f t="shared" si="12"/>
        <v>Head</v>
      </c>
      <c r="N215" s="52">
        <f t="shared" si="13"/>
        <v>214</v>
      </c>
      <c r="O215" s="2" t="s">
        <v>312</v>
      </c>
      <c r="P215" s="2">
        <v>3</v>
      </c>
      <c r="Q215" s="2">
        <v>49</v>
      </c>
      <c r="R215" s="52" t="s">
        <v>1651</v>
      </c>
    </row>
    <row r="216" spans="1:18" x14ac:dyDescent="0.2">
      <c r="A216" s="52">
        <v>215</v>
      </c>
      <c r="B216" t="s">
        <v>45</v>
      </c>
      <c r="C216" t="s">
        <v>345</v>
      </c>
      <c r="D216" t="s">
        <v>397</v>
      </c>
      <c r="E216" t="s">
        <v>5</v>
      </c>
      <c r="G216">
        <v>57</v>
      </c>
      <c r="H216" s="55" t="str">
        <f t="shared" si="14"/>
        <v/>
      </c>
      <c r="I216" s="55">
        <f t="shared" si="15"/>
        <v>1834</v>
      </c>
      <c r="J216" t="s">
        <v>1301</v>
      </c>
      <c r="K216" t="s">
        <v>861</v>
      </c>
      <c r="L216" s="2" t="s">
        <v>1309</v>
      </c>
      <c r="M216" s="52" t="str">
        <f t="shared" si="12"/>
        <v>Wife</v>
      </c>
      <c r="N216" s="52">
        <f t="shared" si="13"/>
        <v>214</v>
      </c>
      <c r="O216" s="2" t="s">
        <v>312</v>
      </c>
      <c r="P216" s="2"/>
      <c r="Q216" s="2">
        <v>49</v>
      </c>
      <c r="R216" s="52" t="s">
        <v>1651</v>
      </c>
    </row>
    <row r="217" spans="1:18" x14ac:dyDescent="0.2">
      <c r="A217" s="52">
        <v>216</v>
      </c>
      <c r="B217" t="s">
        <v>45</v>
      </c>
      <c r="C217" t="s">
        <v>50</v>
      </c>
      <c r="D217" t="s">
        <v>409</v>
      </c>
      <c r="E217" t="s">
        <v>761</v>
      </c>
      <c r="F217">
        <v>24</v>
      </c>
      <c r="H217" s="55">
        <f t="shared" si="14"/>
        <v>1867</v>
      </c>
      <c r="I217" s="55" t="str">
        <f t="shared" si="15"/>
        <v/>
      </c>
      <c r="J217" t="s">
        <v>234</v>
      </c>
      <c r="K217" t="s">
        <v>733</v>
      </c>
      <c r="L217" s="2" t="s">
        <v>1677</v>
      </c>
      <c r="M217" s="52" t="str">
        <f t="shared" si="12"/>
        <v>Son</v>
      </c>
      <c r="N217" s="52">
        <f t="shared" si="13"/>
        <v>214</v>
      </c>
      <c r="O217" s="2" t="s">
        <v>312</v>
      </c>
      <c r="P217" s="2"/>
      <c r="Q217" s="2">
        <v>49</v>
      </c>
      <c r="R217" s="52" t="s">
        <v>1651</v>
      </c>
    </row>
    <row r="218" spans="1:18" x14ac:dyDescent="0.2">
      <c r="A218" s="52">
        <v>217</v>
      </c>
      <c r="B218" t="s">
        <v>85</v>
      </c>
      <c r="C218" t="s">
        <v>336</v>
      </c>
      <c r="D218" t="s">
        <v>9</v>
      </c>
      <c r="E218" t="s">
        <v>5</v>
      </c>
      <c r="F218">
        <v>36</v>
      </c>
      <c r="H218" s="55">
        <f t="shared" si="14"/>
        <v>1855</v>
      </c>
      <c r="I218" s="55" t="str">
        <f t="shared" si="15"/>
        <v/>
      </c>
      <c r="J218" t="s">
        <v>314</v>
      </c>
      <c r="K218" t="s">
        <v>1115</v>
      </c>
      <c r="L218" s="2" t="s">
        <v>1677</v>
      </c>
      <c r="M218" s="52" t="str">
        <f t="shared" si="12"/>
        <v>Head</v>
      </c>
      <c r="N218" s="52">
        <f t="shared" si="13"/>
        <v>217</v>
      </c>
      <c r="O218" s="2" t="s">
        <v>312</v>
      </c>
      <c r="P218" s="2">
        <v>0</v>
      </c>
      <c r="Q218" s="2">
        <v>50</v>
      </c>
      <c r="R218" s="52" t="s">
        <v>1651</v>
      </c>
    </row>
    <row r="219" spans="1:18" x14ac:dyDescent="0.2">
      <c r="A219" s="52">
        <v>218</v>
      </c>
      <c r="B219" t="s">
        <v>45</v>
      </c>
      <c r="C219" t="s">
        <v>60</v>
      </c>
      <c r="D219" t="s">
        <v>464</v>
      </c>
      <c r="E219" t="s">
        <v>761</v>
      </c>
      <c r="F219">
        <v>15</v>
      </c>
      <c r="H219" s="55">
        <f t="shared" si="14"/>
        <v>1876</v>
      </c>
      <c r="I219" s="55" t="str">
        <f t="shared" si="15"/>
        <v/>
      </c>
      <c r="J219" t="s">
        <v>234</v>
      </c>
      <c r="K219" t="s">
        <v>733</v>
      </c>
      <c r="L219" s="2" t="s">
        <v>1677</v>
      </c>
      <c r="M219" s="52" t="str">
        <f t="shared" si="12"/>
        <v>Visitor</v>
      </c>
      <c r="N219" s="52">
        <f t="shared" si="13"/>
        <v>217</v>
      </c>
      <c r="O219" s="2" t="s">
        <v>312</v>
      </c>
      <c r="P219" s="2"/>
      <c r="Q219" s="2">
        <v>50</v>
      </c>
      <c r="R219" s="52" t="s">
        <v>1651</v>
      </c>
    </row>
    <row r="220" spans="1:18" x14ac:dyDescent="0.2">
      <c r="A220" s="52">
        <v>219</v>
      </c>
      <c r="B220" t="s">
        <v>337</v>
      </c>
      <c r="C220" t="s">
        <v>338</v>
      </c>
      <c r="D220" t="s">
        <v>9</v>
      </c>
      <c r="E220" t="s">
        <v>427</v>
      </c>
      <c r="G220">
        <v>68</v>
      </c>
      <c r="H220" s="55" t="str">
        <f t="shared" si="14"/>
        <v/>
      </c>
      <c r="I220" s="55">
        <f t="shared" si="15"/>
        <v>1823</v>
      </c>
      <c r="J220" t="s">
        <v>349</v>
      </c>
      <c r="K220" t="s">
        <v>1193</v>
      </c>
      <c r="L220" s="2" t="s">
        <v>1309</v>
      </c>
      <c r="M220" s="52" t="str">
        <f t="shared" si="12"/>
        <v>Head</v>
      </c>
      <c r="N220" s="52">
        <f t="shared" si="13"/>
        <v>219</v>
      </c>
      <c r="O220" s="2" t="s">
        <v>312</v>
      </c>
      <c r="P220" s="2">
        <v>4</v>
      </c>
      <c r="Q220" s="2">
        <v>51</v>
      </c>
      <c r="R220" s="52" t="s">
        <v>1651</v>
      </c>
    </row>
    <row r="221" spans="1:18" x14ac:dyDescent="0.2">
      <c r="A221" s="52">
        <v>220</v>
      </c>
      <c r="B221" t="s">
        <v>337</v>
      </c>
      <c r="C221" t="s">
        <v>60</v>
      </c>
      <c r="D221" t="s">
        <v>409</v>
      </c>
      <c r="E221" t="s">
        <v>761</v>
      </c>
      <c r="F221">
        <v>27</v>
      </c>
      <c r="H221" s="55">
        <f t="shared" si="14"/>
        <v>1864</v>
      </c>
      <c r="I221" s="55" t="str">
        <f t="shared" si="15"/>
        <v/>
      </c>
      <c r="J221" t="s">
        <v>1771</v>
      </c>
      <c r="K221" t="s">
        <v>1115</v>
      </c>
      <c r="L221" s="2" t="s">
        <v>1677</v>
      </c>
      <c r="M221" s="52" t="str">
        <f t="shared" si="12"/>
        <v>Son</v>
      </c>
      <c r="N221" s="52">
        <f t="shared" si="13"/>
        <v>219</v>
      </c>
      <c r="O221" s="2" t="s">
        <v>312</v>
      </c>
      <c r="P221" s="2"/>
      <c r="Q221" s="2">
        <v>51</v>
      </c>
      <c r="R221" s="52" t="s">
        <v>1651</v>
      </c>
    </row>
    <row r="222" spans="1:18" x14ac:dyDescent="0.2">
      <c r="A222" s="52">
        <v>221</v>
      </c>
      <c r="B222" t="s">
        <v>337</v>
      </c>
      <c r="C222" t="s">
        <v>1164</v>
      </c>
      <c r="D222" t="s">
        <v>400</v>
      </c>
      <c r="E222" t="s">
        <v>761</v>
      </c>
      <c r="G222">
        <v>23</v>
      </c>
      <c r="H222" s="55" t="str">
        <f t="shared" si="14"/>
        <v/>
      </c>
      <c r="I222" s="55">
        <f t="shared" si="15"/>
        <v>1868</v>
      </c>
      <c r="J222" t="s">
        <v>1469</v>
      </c>
      <c r="K222" t="s">
        <v>1115</v>
      </c>
      <c r="L222" s="2" t="s">
        <v>1677</v>
      </c>
      <c r="M222" s="52" t="str">
        <f t="shared" si="12"/>
        <v>Daughter</v>
      </c>
      <c r="N222" s="52">
        <f t="shared" si="13"/>
        <v>219</v>
      </c>
      <c r="O222" s="2" t="s">
        <v>312</v>
      </c>
      <c r="P222" s="2"/>
      <c r="Q222" s="2">
        <v>51</v>
      </c>
      <c r="R222" s="52" t="s">
        <v>1651</v>
      </c>
    </row>
    <row r="223" spans="1:18" x14ac:dyDescent="0.2">
      <c r="A223" s="52">
        <v>222</v>
      </c>
      <c r="B223" t="s">
        <v>1770</v>
      </c>
      <c r="C223" t="s">
        <v>60</v>
      </c>
      <c r="D223" t="s">
        <v>705</v>
      </c>
      <c r="E223" t="s">
        <v>761</v>
      </c>
      <c r="F223">
        <v>22</v>
      </c>
      <c r="H223" s="55">
        <f t="shared" si="14"/>
        <v>1869</v>
      </c>
      <c r="I223" s="55" t="str">
        <f t="shared" si="15"/>
        <v/>
      </c>
      <c r="J223" t="s">
        <v>134</v>
      </c>
      <c r="K223" t="s">
        <v>1772</v>
      </c>
      <c r="L223" s="2" t="s">
        <v>1677</v>
      </c>
      <c r="M223" s="52" t="str">
        <f t="shared" si="12"/>
        <v>Lodger</v>
      </c>
      <c r="N223" s="52">
        <f t="shared" si="13"/>
        <v>219</v>
      </c>
      <c r="O223" s="2" t="s">
        <v>312</v>
      </c>
      <c r="P223" s="2"/>
      <c r="Q223" s="2">
        <v>51</v>
      </c>
      <c r="R223" s="52" t="s">
        <v>1651</v>
      </c>
    </row>
    <row r="224" spans="1:18" x14ac:dyDescent="0.2">
      <c r="A224" s="52">
        <v>223</v>
      </c>
      <c r="B224" t="s">
        <v>116</v>
      </c>
      <c r="C224" t="s">
        <v>60</v>
      </c>
      <c r="D224" t="s">
        <v>9</v>
      </c>
      <c r="E224" t="s">
        <v>5</v>
      </c>
      <c r="F224">
        <v>40</v>
      </c>
      <c r="H224" s="55">
        <f t="shared" si="14"/>
        <v>1851</v>
      </c>
      <c r="I224" s="55" t="str">
        <f t="shared" si="15"/>
        <v/>
      </c>
      <c r="J224" t="s">
        <v>234</v>
      </c>
      <c r="K224" t="s">
        <v>1115</v>
      </c>
      <c r="L224" s="2" t="s">
        <v>1677</v>
      </c>
      <c r="M224" s="52" t="str">
        <f t="shared" si="12"/>
        <v>Head</v>
      </c>
      <c r="N224" s="52">
        <f t="shared" si="13"/>
        <v>223</v>
      </c>
      <c r="O224" s="2" t="s">
        <v>312</v>
      </c>
      <c r="P224" s="2">
        <v>0</v>
      </c>
      <c r="Q224" s="2">
        <v>52</v>
      </c>
      <c r="R224" s="52" t="s">
        <v>1651</v>
      </c>
    </row>
    <row r="225" spans="1:18" x14ac:dyDescent="0.2">
      <c r="A225" s="52">
        <v>224</v>
      </c>
      <c r="B225" t="s">
        <v>116</v>
      </c>
      <c r="C225" t="s">
        <v>201</v>
      </c>
      <c r="D225" t="s">
        <v>397</v>
      </c>
      <c r="E225" t="s">
        <v>5</v>
      </c>
      <c r="G225">
        <v>44</v>
      </c>
      <c r="H225" s="55" t="str">
        <f t="shared" si="14"/>
        <v/>
      </c>
      <c r="I225" s="55">
        <f t="shared" si="15"/>
        <v>1847</v>
      </c>
      <c r="J225" t="s">
        <v>1301</v>
      </c>
      <c r="K225" t="s">
        <v>1115</v>
      </c>
      <c r="L225" s="2" t="s">
        <v>1309</v>
      </c>
      <c r="M225" s="52" t="str">
        <f t="shared" si="12"/>
        <v>Wife</v>
      </c>
      <c r="N225" s="52">
        <f t="shared" si="13"/>
        <v>223</v>
      </c>
      <c r="O225" s="2" t="s">
        <v>312</v>
      </c>
      <c r="P225" s="2"/>
      <c r="Q225" s="2">
        <v>52</v>
      </c>
      <c r="R225" s="52" t="s">
        <v>1651</v>
      </c>
    </row>
    <row r="226" spans="1:18" x14ac:dyDescent="0.2">
      <c r="A226" s="52">
        <v>225</v>
      </c>
      <c r="B226" t="s">
        <v>116</v>
      </c>
      <c r="C226" t="s">
        <v>386</v>
      </c>
      <c r="D226" t="s">
        <v>409</v>
      </c>
      <c r="E226" t="s">
        <v>1309</v>
      </c>
      <c r="F226">
        <v>12</v>
      </c>
      <c r="H226" s="55">
        <f t="shared" si="14"/>
        <v>1879</v>
      </c>
      <c r="I226" s="55" t="str">
        <f t="shared" si="15"/>
        <v/>
      </c>
      <c r="J226" t="s">
        <v>784</v>
      </c>
      <c r="K226" t="s">
        <v>1115</v>
      </c>
      <c r="L226" s="2" t="s">
        <v>1309</v>
      </c>
      <c r="M226" s="52" t="str">
        <f t="shared" si="12"/>
        <v>Son</v>
      </c>
      <c r="N226" s="52">
        <f t="shared" si="13"/>
        <v>223</v>
      </c>
      <c r="O226" s="2" t="s">
        <v>312</v>
      </c>
      <c r="P226" s="2"/>
      <c r="Q226" s="2">
        <v>52</v>
      </c>
      <c r="R226" s="52" t="s">
        <v>1651</v>
      </c>
    </row>
    <row r="227" spans="1:18" x14ac:dyDescent="0.2">
      <c r="A227" s="52">
        <v>226</v>
      </c>
      <c r="B227" t="s">
        <v>116</v>
      </c>
      <c r="C227" t="s">
        <v>324</v>
      </c>
      <c r="D227" t="s">
        <v>409</v>
      </c>
      <c r="E227" t="s">
        <v>1309</v>
      </c>
      <c r="F227">
        <v>8</v>
      </c>
      <c r="H227" s="55">
        <f t="shared" si="14"/>
        <v>1883</v>
      </c>
      <c r="I227" s="55" t="str">
        <f t="shared" si="15"/>
        <v/>
      </c>
      <c r="J227" t="s">
        <v>784</v>
      </c>
      <c r="K227" t="s">
        <v>1115</v>
      </c>
      <c r="L227" s="2" t="s">
        <v>1309</v>
      </c>
      <c r="M227" s="52" t="str">
        <f t="shared" si="12"/>
        <v>Son</v>
      </c>
      <c r="N227" s="52">
        <f t="shared" si="13"/>
        <v>223</v>
      </c>
      <c r="O227" s="2" t="s">
        <v>312</v>
      </c>
      <c r="P227" s="2"/>
      <c r="Q227" s="2">
        <v>52</v>
      </c>
      <c r="R227" s="52" t="s">
        <v>1651</v>
      </c>
    </row>
    <row r="228" spans="1:18" x14ac:dyDescent="0.2">
      <c r="A228" s="52">
        <v>227</v>
      </c>
      <c r="B228" t="s">
        <v>156</v>
      </c>
      <c r="C228" t="s">
        <v>587</v>
      </c>
      <c r="D228" t="s">
        <v>9</v>
      </c>
      <c r="E228" t="s">
        <v>5</v>
      </c>
      <c r="F228">
        <v>40</v>
      </c>
      <c r="H228" s="55">
        <f t="shared" si="14"/>
        <v>1851</v>
      </c>
      <c r="I228" s="55" t="str">
        <f t="shared" si="15"/>
        <v/>
      </c>
      <c r="J228" t="s">
        <v>91</v>
      </c>
      <c r="K228" t="s">
        <v>1115</v>
      </c>
      <c r="L228" s="2" t="s">
        <v>1677</v>
      </c>
      <c r="M228" s="52" t="str">
        <f t="shared" si="12"/>
        <v>Head</v>
      </c>
      <c r="N228" s="52">
        <f t="shared" si="13"/>
        <v>227</v>
      </c>
      <c r="O228" s="2" t="s">
        <v>312</v>
      </c>
      <c r="P228" s="2">
        <v>0</v>
      </c>
      <c r="Q228" s="2">
        <v>53</v>
      </c>
      <c r="R228" s="52" t="s">
        <v>1651</v>
      </c>
    </row>
    <row r="229" spans="1:18" x14ac:dyDescent="0.2">
      <c r="A229" s="52">
        <v>228</v>
      </c>
      <c r="B229" t="s">
        <v>156</v>
      </c>
      <c r="C229" t="s">
        <v>554</v>
      </c>
      <c r="D229" t="s">
        <v>397</v>
      </c>
      <c r="E229" t="s">
        <v>5</v>
      </c>
      <c r="G229">
        <v>34</v>
      </c>
      <c r="H229" s="55" t="str">
        <f t="shared" si="14"/>
        <v/>
      </c>
      <c r="I229" s="55">
        <f t="shared" si="15"/>
        <v>1857</v>
      </c>
      <c r="J229" t="s">
        <v>1301</v>
      </c>
      <c r="K229" t="s">
        <v>555</v>
      </c>
      <c r="L229" s="2" t="s">
        <v>1309</v>
      </c>
      <c r="M229" s="52" t="str">
        <f t="shared" si="12"/>
        <v>Wife</v>
      </c>
      <c r="N229" s="52">
        <f t="shared" si="13"/>
        <v>227</v>
      </c>
      <c r="O229" s="2" t="s">
        <v>312</v>
      </c>
      <c r="P229" s="2"/>
      <c r="Q229" s="2">
        <v>53</v>
      </c>
      <c r="R229" s="52" t="s">
        <v>1651</v>
      </c>
    </row>
    <row r="230" spans="1:18" x14ac:dyDescent="0.2">
      <c r="A230" s="52">
        <v>229</v>
      </c>
      <c r="B230" t="s">
        <v>156</v>
      </c>
      <c r="C230" t="s">
        <v>167</v>
      </c>
      <c r="D230" t="s">
        <v>409</v>
      </c>
      <c r="E230" t="s">
        <v>1309</v>
      </c>
      <c r="F230">
        <v>12</v>
      </c>
      <c r="H230" s="55">
        <f t="shared" si="14"/>
        <v>1879</v>
      </c>
      <c r="I230" s="55" t="str">
        <f t="shared" si="15"/>
        <v/>
      </c>
      <c r="J230" t="s">
        <v>784</v>
      </c>
      <c r="K230" t="s">
        <v>1115</v>
      </c>
      <c r="L230" s="2" t="s">
        <v>1309</v>
      </c>
      <c r="M230" s="52" t="str">
        <f t="shared" si="12"/>
        <v>Son</v>
      </c>
      <c r="N230" s="52">
        <f t="shared" si="13"/>
        <v>227</v>
      </c>
      <c r="O230" s="2" t="s">
        <v>312</v>
      </c>
      <c r="P230" s="2"/>
      <c r="Q230" s="2">
        <v>53</v>
      </c>
      <c r="R230" s="52" t="s">
        <v>1651</v>
      </c>
    </row>
    <row r="231" spans="1:18" x14ac:dyDescent="0.2">
      <c r="A231" s="52">
        <v>230</v>
      </c>
      <c r="B231" t="s">
        <v>156</v>
      </c>
      <c r="C231" t="s">
        <v>1773</v>
      </c>
      <c r="D231" t="s">
        <v>409</v>
      </c>
      <c r="E231" t="s">
        <v>1309</v>
      </c>
      <c r="F231">
        <v>9</v>
      </c>
      <c r="H231" s="55">
        <f t="shared" si="14"/>
        <v>1882</v>
      </c>
      <c r="I231" s="55" t="str">
        <f t="shared" si="15"/>
        <v/>
      </c>
      <c r="J231" t="s">
        <v>784</v>
      </c>
      <c r="K231" t="s">
        <v>1115</v>
      </c>
      <c r="L231" s="2" t="s">
        <v>1309</v>
      </c>
      <c r="M231" s="52" t="str">
        <f t="shared" si="12"/>
        <v>Son</v>
      </c>
      <c r="N231" s="52">
        <f t="shared" si="13"/>
        <v>227</v>
      </c>
      <c r="O231" s="2" t="s">
        <v>312</v>
      </c>
      <c r="P231" s="2"/>
      <c r="Q231" s="2">
        <v>53</v>
      </c>
      <c r="R231" s="52" t="s">
        <v>1651</v>
      </c>
    </row>
    <row r="232" spans="1:18" x14ac:dyDescent="0.2">
      <c r="A232" s="52">
        <v>231</v>
      </c>
      <c r="B232" t="s">
        <v>156</v>
      </c>
      <c r="C232" t="s">
        <v>1774</v>
      </c>
      <c r="D232" t="s">
        <v>400</v>
      </c>
      <c r="E232" t="s">
        <v>1309</v>
      </c>
      <c r="G232">
        <v>7</v>
      </c>
      <c r="H232" s="55" t="str">
        <f t="shared" si="14"/>
        <v/>
      </c>
      <c r="I232" s="55">
        <f t="shared" si="15"/>
        <v>1884</v>
      </c>
      <c r="J232" t="s">
        <v>784</v>
      </c>
      <c r="K232" t="s">
        <v>1115</v>
      </c>
      <c r="L232" s="2" t="s">
        <v>1309</v>
      </c>
      <c r="M232" s="52" t="str">
        <f t="shared" si="12"/>
        <v>Daughter</v>
      </c>
      <c r="N232" s="52">
        <f t="shared" si="13"/>
        <v>227</v>
      </c>
      <c r="O232" s="2" t="s">
        <v>312</v>
      </c>
      <c r="P232" s="2"/>
      <c r="Q232" s="2">
        <v>53</v>
      </c>
      <c r="R232" s="52" t="s">
        <v>1651</v>
      </c>
    </row>
    <row r="233" spans="1:18" x14ac:dyDescent="0.2">
      <c r="A233" s="52">
        <v>232</v>
      </c>
      <c r="B233" t="s">
        <v>156</v>
      </c>
      <c r="C233" t="s">
        <v>192</v>
      </c>
      <c r="D233" t="s">
        <v>9</v>
      </c>
      <c r="E233" t="s">
        <v>5</v>
      </c>
      <c r="F233">
        <v>59</v>
      </c>
      <c r="H233" s="55">
        <f t="shared" si="14"/>
        <v>1832</v>
      </c>
      <c r="I233" s="55" t="str">
        <f t="shared" si="15"/>
        <v/>
      </c>
      <c r="J233" t="s">
        <v>91</v>
      </c>
      <c r="K233" t="s">
        <v>1193</v>
      </c>
      <c r="L233" s="2" t="s">
        <v>1677</v>
      </c>
      <c r="M233" s="52" t="str">
        <f t="shared" si="12"/>
        <v>Head</v>
      </c>
      <c r="N233" s="52">
        <f t="shared" si="13"/>
        <v>232</v>
      </c>
      <c r="O233" s="2" t="s">
        <v>312</v>
      </c>
      <c r="P233" s="2">
        <v>3</v>
      </c>
      <c r="Q233" s="2">
        <v>54</v>
      </c>
      <c r="R233" s="52" t="s">
        <v>1651</v>
      </c>
    </row>
    <row r="234" spans="1:18" x14ac:dyDescent="0.2">
      <c r="A234" s="52">
        <v>233</v>
      </c>
      <c r="B234" t="s">
        <v>156</v>
      </c>
      <c r="C234" t="s">
        <v>425</v>
      </c>
      <c r="D234" t="s">
        <v>397</v>
      </c>
      <c r="E234" t="s">
        <v>5</v>
      </c>
      <c r="G234">
        <v>59</v>
      </c>
      <c r="H234" s="55" t="str">
        <f t="shared" si="14"/>
        <v/>
      </c>
      <c r="I234" s="55">
        <f t="shared" si="15"/>
        <v>1832</v>
      </c>
      <c r="J234" t="s">
        <v>1301</v>
      </c>
      <c r="K234" t="s">
        <v>551</v>
      </c>
      <c r="L234" s="2" t="s">
        <v>1309</v>
      </c>
      <c r="M234" s="52" t="str">
        <f t="shared" si="12"/>
        <v>Wife</v>
      </c>
      <c r="N234" s="52">
        <f t="shared" si="13"/>
        <v>232</v>
      </c>
      <c r="O234" s="2" t="s">
        <v>312</v>
      </c>
      <c r="P234" s="2"/>
      <c r="Q234" s="2">
        <v>54</v>
      </c>
      <c r="R234" s="52" t="s">
        <v>1651</v>
      </c>
    </row>
    <row r="235" spans="1:18" x14ac:dyDescent="0.2">
      <c r="A235" s="52">
        <v>234</v>
      </c>
      <c r="B235" t="s">
        <v>156</v>
      </c>
      <c r="C235" t="s">
        <v>1775</v>
      </c>
      <c r="D235" t="s">
        <v>409</v>
      </c>
      <c r="E235" t="s">
        <v>761</v>
      </c>
      <c r="F235">
        <v>21</v>
      </c>
      <c r="H235" s="55">
        <f t="shared" si="14"/>
        <v>1870</v>
      </c>
      <c r="I235" s="55" t="str">
        <f t="shared" si="15"/>
        <v/>
      </c>
      <c r="J235" t="s">
        <v>1778</v>
      </c>
      <c r="K235" t="s">
        <v>1115</v>
      </c>
      <c r="L235" s="2" t="s">
        <v>1677</v>
      </c>
      <c r="M235" s="52" t="str">
        <f t="shared" si="12"/>
        <v>Son</v>
      </c>
      <c r="N235" s="52">
        <f t="shared" si="13"/>
        <v>232</v>
      </c>
      <c r="O235" s="2" t="s">
        <v>312</v>
      </c>
      <c r="P235" s="2"/>
      <c r="Q235" s="2">
        <v>54</v>
      </c>
      <c r="R235" s="52" t="s">
        <v>1777</v>
      </c>
    </row>
    <row r="236" spans="1:18" x14ac:dyDescent="0.2">
      <c r="A236" s="52">
        <v>235</v>
      </c>
      <c r="B236" t="s">
        <v>156</v>
      </c>
      <c r="C236" t="s">
        <v>552</v>
      </c>
      <c r="D236" t="s">
        <v>400</v>
      </c>
      <c r="E236" t="s">
        <v>761</v>
      </c>
      <c r="G236">
        <v>18</v>
      </c>
      <c r="H236" s="55" t="str">
        <f t="shared" si="14"/>
        <v/>
      </c>
      <c r="I236" s="55">
        <f t="shared" si="15"/>
        <v>1873</v>
      </c>
      <c r="J236" t="s">
        <v>1716</v>
      </c>
      <c r="K236" t="s">
        <v>1115</v>
      </c>
      <c r="L236" s="2" t="s">
        <v>1309</v>
      </c>
      <c r="M236" s="52" t="str">
        <f t="shared" si="12"/>
        <v>Daughter</v>
      </c>
      <c r="N236" s="52">
        <f t="shared" si="13"/>
        <v>232</v>
      </c>
      <c r="O236" s="2" t="s">
        <v>312</v>
      </c>
      <c r="P236" s="2"/>
      <c r="Q236" s="2">
        <v>54</v>
      </c>
      <c r="R236" s="52" t="s">
        <v>1651</v>
      </c>
    </row>
    <row r="237" spans="1:18" x14ac:dyDescent="0.2">
      <c r="A237" s="52">
        <v>236</v>
      </c>
      <c r="B237" t="s">
        <v>156</v>
      </c>
      <c r="C237" t="s">
        <v>1776</v>
      </c>
      <c r="D237" t="s">
        <v>400</v>
      </c>
      <c r="E237" t="s">
        <v>761</v>
      </c>
      <c r="G237">
        <v>14</v>
      </c>
      <c r="H237" s="55" t="str">
        <f t="shared" si="14"/>
        <v/>
      </c>
      <c r="I237" s="55">
        <f t="shared" si="15"/>
        <v>1877</v>
      </c>
      <c r="J237" t="s">
        <v>1779</v>
      </c>
      <c r="K237" t="s">
        <v>1115</v>
      </c>
      <c r="L237" s="2" t="s">
        <v>1677</v>
      </c>
      <c r="M237" s="52" t="str">
        <f t="shared" si="12"/>
        <v>Daughter</v>
      </c>
      <c r="N237" s="52">
        <f t="shared" si="13"/>
        <v>232</v>
      </c>
      <c r="O237" s="2" t="s">
        <v>312</v>
      </c>
      <c r="P237" s="2"/>
      <c r="Q237" s="2">
        <v>54</v>
      </c>
      <c r="R237" s="52" t="s">
        <v>1651</v>
      </c>
    </row>
    <row r="238" spans="1:18" x14ac:dyDescent="0.2">
      <c r="A238" s="52">
        <v>237</v>
      </c>
      <c r="B238" t="s">
        <v>339</v>
      </c>
      <c r="C238" t="s">
        <v>50</v>
      </c>
      <c r="D238" t="s">
        <v>9</v>
      </c>
      <c r="E238" t="s">
        <v>5</v>
      </c>
      <c r="F238">
        <v>46</v>
      </c>
      <c r="H238" s="55">
        <f t="shared" si="14"/>
        <v>1845</v>
      </c>
      <c r="I238" s="55" t="str">
        <f t="shared" si="15"/>
        <v/>
      </c>
      <c r="J238" t="s">
        <v>234</v>
      </c>
      <c r="K238" t="s">
        <v>1782</v>
      </c>
      <c r="L238" s="2" t="s">
        <v>1677</v>
      </c>
      <c r="M238" s="52" t="str">
        <f t="shared" si="12"/>
        <v>Head</v>
      </c>
      <c r="N238" s="52">
        <f t="shared" si="13"/>
        <v>237</v>
      </c>
      <c r="O238" s="2" t="s">
        <v>312</v>
      </c>
      <c r="P238" s="2">
        <v>0</v>
      </c>
      <c r="Q238" s="2">
        <v>55</v>
      </c>
      <c r="R238" s="52" t="s">
        <v>1651</v>
      </c>
    </row>
    <row r="239" spans="1:18" x14ac:dyDescent="0.2">
      <c r="A239" s="52">
        <v>238</v>
      </c>
      <c r="B239" t="s">
        <v>339</v>
      </c>
      <c r="C239" t="s">
        <v>439</v>
      </c>
      <c r="D239" t="s">
        <v>397</v>
      </c>
      <c r="E239" t="s">
        <v>5</v>
      </c>
      <c r="G239">
        <v>44</v>
      </c>
      <c r="H239" s="55" t="str">
        <f t="shared" si="14"/>
        <v/>
      </c>
      <c r="I239" s="55">
        <f t="shared" si="15"/>
        <v>1847</v>
      </c>
      <c r="J239" t="s">
        <v>1301</v>
      </c>
      <c r="K239" t="s">
        <v>1782</v>
      </c>
      <c r="L239" s="2" t="s">
        <v>1309</v>
      </c>
      <c r="M239" s="52" t="str">
        <f t="shared" si="12"/>
        <v>Wife</v>
      </c>
      <c r="N239" s="52">
        <f t="shared" si="13"/>
        <v>237</v>
      </c>
      <c r="O239" s="2" t="s">
        <v>312</v>
      </c>
      <c r="P239" s="2"/>
      <c r="Q239" s="2">
        <v>55</v>
      </c>
      <c r="R239" s="52" t="s">
        <v>1651</v>
      </c>
    </row>
    <row r="240" spans="1:18" x14ac:dyDescent="0.2">
      <c r="A240" s="52">
        <v>239</v>
      </c>
      <c r="B240" t="s">
        <v>339</v>
      </c>
      <c r="C240" t="s">
        <v>65</v>
      </c>
      <c r="D240" t="s">
        <v>409</v>
      </c>
      <c r="E240" t="s">
        <v>1309</v>
      </c>
      <c r="F240">
        <v>12</v>
      </c>
      <c r="H240" s="55">
        <f t="shared" si="14"/>
        <v>1879</v>
      </c>
      <c r="I240" s="55" t="str">
        <f t="shared" si="15"/>
        <v/>
      </c>
      <c r="J240" t="s">
        <v>1301</v>
      </c>
      <c r="K240" t="s">
        <v>913</v>
      </c>
      <c r="L240" s="2" t="s">
        <v>1309</v>
      </c>
      <c r="M240" s="52" t="str">
        <f t="shared" si="12"/>
        <v>Son</v>
      </c>
      <c r="N240" s="52">
        <f t="shared" si="13"/>
        <v>237</v>
      </c>
      <c r="O240" s="2" t="s">
        <v>312</v>
      </c>
      <c r="P240" s="2"/>
      <c r="Q240" s="2">
        <v>55</v>
      </c>
      <c r="R240" s="52" t="s">
        <v>1651</v>
      </c>
    </row>
    <row r="241" spans="1:18" x14ac:dyDescent="0.2">
      <c r="A241" s="52">
        <v>240</v>
      </c>
      <c r="B241" t="s">
        <v>339</v>
      </c>
      <c r="C241" t="s">
        <v>192</v>
      </c>
      <c r="D241" t="s">
        <v>409</v>
      </c>
      <c r="E241" t="s">
        <v>1309</v>
      </c>
      <c r="F241">
        <v>10</v>
      </c>
      <c r="H241" s="55">
        <f t="shared" si="14"/>
        <v>1881</v>
      </c>
      <c r="I241" s="55" t="str">
        <f t="shared" si="15"/>
        <v/>
      </c>
      <c r="J241" t="s">
        <v>784</v>
      </c>
      <c r="K241" t="s">
        <v>1783</v>
      </c>
      <c r="L241" s="2" t="s">
        <v>1309</v>
      </c>
      <c r="M241" s="52" t="str">
        <f t="shared" si="12"/>
        <v>Son</v>
      </c>
      <c r="N241" s="52">
        <f t="shared" si="13"/>
        <v>237</v>
      </c>
      <c r="O241" s="2" t="s">
        <v>312</v>
      </c>
      <c r="P241" s="2"/>
      <c r="Q241" s="2">
        <v>55</v>
      </c>
      <c r="R241" s="52" t="s">
        <v>1780</v>
      </c>
    </row>
    <row r="242" spans="1:18" x14ac:dyDescent="0.2">
      <c r="A242" s="52">
        <v>241</v>
      </c>
      <c r="B242" t="s">
        <v>339</v>
      </c>
      <c r="C242" t="s">
        <v>1760</v>
      </c>
      <c r="D242" t="s">
        <v>400</v>
      </c>
      <c r="E242" t="s">
        <v>1309</v>
      </c>
      <c r="G242">
        <v>8</v>
      </c>
      <c r="H242" s="55" t="str">
        <f t="shared" si="14"/>
        <v/>
      </c>
      <c r="I242" s="55">
        <f t="shared" si="15"/>
        <v>1883</v>
      </c>
      <c r="J242" t="s">
        <v>784</v>
      </c>
      <c r="K242" t="s">
        <v>1115</v>
      </c>
      <c r="L242" s="2" t="s">
        <v>1309</v>
      </c>
      <c r="M242" s="52" t="str">
        <f t="shared" si="12"/>
        <v>Daughter</v>
      </c>
      <c r="N242" s="52">
        <f t="shared" si="13"/>
        <v>237</v>
      </c>
      <c r="O242" s="2" t="s">
        <v>312</v>
      </c>
      <c r="P242" s="2"/>
      <c r="Q242" s="2">
        <v>55</v>
      </c>
      <c r="R242" s="52" t="s">
        <v>1781</v>
      </c>
    </row>
    <row r="243" spans="1:18" x14ac:dyDescent="0.2">
      <c r="A243" s="52">
        <v>242</v>
      </c>
      <c r="B243" t="s">
        <v>339</v>
      </c>
      <c r="C243" t="s">
        <v>802</v>
      </c>
      <c r="D243" t="s">
        <v>400</v>
      </c>
      <c r="E243" t="s">
        <v>1309</v>
      </c>
      <c r="G243">
        <v>6</v>
      </c>
      <c r="H243" s="55" t="str">
        <f t="shared" si="14"/>
        <v/>
      </c>
      <c r="I243" s="55">
        <f t="shared" si="15"/>
        <v>1885</v>
      </c>
      <c r="J243" t="s">
        <v>784</v>
      </c>
      <c r="K243" t="s">
        <v>1115</v>
      </c>
      <c r="L243" s="2" t="s">
        <v>1309</v>
      </c>
      <c r="M243" s="52" t="str">
        <f t="shared" si="12"/>
        <v>Daughter</v>
      </c>
      <c r="N243" s="52">
        <f t="shared" si="13"/>
        <v>237</v>
      </c>
      <c r="O243" s="2" t="s">
        <v>312</v>
      </c>
      <c r="P243" s="2"/>
      <c r="Q243" s="2">
        <v>55</v>
      </c>
      <c r="R243" s="52" t="s">
        <v>1651</v>
      </c>
    </row>
    <row r="244" spans="1:18" x14ac:dyDescent="0.2">
      <c r="A244" s="52">
        <v>243</v>
      </c>
      <c r="B244" t="s">
        <v>286</v>
      </c>
      <c r="C244" t="s">
        <v>340</v>
      </c>
      <c r="D244" t="s">
        <v>9</v>
      </c>
      <c r="E244" t="s">
        <v>5</v>
      </c>
      <c r="F244">
        <v>35</v>
      </c>
      <c r="H244" s="55">
        <f t="shared" si="14"/>
        <v>1856</v>
      </c>
      <c r="I244" s="55" t="str">
        <f t="shared" si="15"/>
        <v/>
      </c>
      <c r="J244" t="s">
        <v>1784</v>
      </c>
      <c r="K244" t="s">
        <v>1295</v>
      </c>
      <c r="L244" s="2" t="s">
        <v>1677</v>
      </c>
      <c r="M244" s="52" t="str">
        <f t="shared" si="12"/>
        <v>Head</v>
      </c>
      <c r="N244" s="52">
        <f t="shared" si="13"/>
        <v>243</v>
      </c>
      <c r="O244" s="2" t="s">
        <v>250</v>
      </c>
      <c r="P244" s="2">
        <v>0</v>
      </c>
      <c r="Q244" s="2">
        <v>56</v>
      </c>
      <c r="R244" s="52" t="s">
        <v>1651</v>
      </c>
    </row>
    <row r="245" spans="1:18" x14ac:dyDescent="0.2">
      <c r="A245" s="52">
        <v>244</v>
      </c>
      <c r="B245" t="s">
        <v>286</v>
      </c>
      <c r="C245" t="s">
        <v>1785</v>
      </c>
      <c r="D245" t="s">
        <v>397</v>
      </c>
      <c r="E245" t="s">
        <v>5</v>
      </c>
      <c r="G245">
        <v>31</v>
      </c>
      <c r="H245" s="55" t="str">
        <f t="shared" si="14"/>
        <v/>
      </c>
      <c r="I245" s="55">
        <f t="shared" si="15"/>
        <v>1860</v>
      </c>
      <c r="J245" t="s">
        <v>1301</v>
      </c>
      <c r="K245" t="s">
        <v>1295</v>
      </c>
      <c r="L245" s="2" t="s">
        <v>1309</v>
      </c>
      <c r="M245" s="52" t="str">
        <f t="shared" si="12"/>
        <v>Wife</v>
      </c>
      <c r="N245" s="52">
        <f t="shared" si="13"/>
        <v>243</v>
      </c>
      <c r="O245" s="2" t="s">
        <v>250</v>
      </c>
      <c r="P245" s="2"/>
      <c r="Q245" s="2">
        <v>56</v>
      </c>
      <c r="R245" s="52" t="s">
        <v>1651</v>
      </c>
    </row>
    <row r="246" spans="1:18" x14ac:dyDescent="0.2">
      <c r="A246" s="52">
        <v>245</v>
      </c>
      <c r="B246" t="s">
        <v>286</v>
      </c>
      <c r="C246" t="s">
        <v>477</v>
      </c>
      <c r="D246" t="s">
        <v>409</v>
      </c>
      <c r="E246" t="s">
        <v>1309</v>
      </c>
      <c r="F246">
        <v>11</v>
      </c>
      <c r="H246" s="55">
        <f t="shared" si="14"/>
        <v>1880</v>
      </c>
      <c r="I246" s="55" t="str">
        <f t="shared" si="15"/>
        <v/>
      </c>
      <c r="J246" t="s">
        <v>784</v>
      </c>
      <c r="K246" t="s">
        <v>581</v>
      </c>
      <c r="L246" s="2" t="s">
        <v>1309</v>
      </c>
      <c r="M246" s="52" t="str">
        <f t="shared" si="12"/>
        <v>Son</v>
      </c>
      <c r="N246" s="52">
        <f t="shared" si="13"/>
        <v>243</v>
      </c>
      <c r="O246" s="2" t="s">
        <v>250</v>
      </c>
      <c r="P246" s="2"/>
      <c r="Q246" s="2">
        <v>56</v>
      </c>
      <c r="R246" s="52" t="s">
        <v>1786</v>
      </c>
    </row>
    <row r="247" spans="1:18" x14ac:dyDescent="0.2">
      <c r="A247" s="52">
        <v>246</v>
      </c>
      <c r="B247" t="s">
        <v>286</v>
      </c>
      <c r="C247" t="s">
        <v>399</v>
      </c>
      <c r="D247" t="s">
        <v>400</v>
      </c>
      <c r="E247" t="s">
        <v>1309</v>
      </c>
      <c r="G247">
        <v>9</v>
      </c>
      <c r="H247" s="55" t="str">
        <f t="shared" si="14"/>
        <v/>
      </c>
      <c r="I247" s="55">
        <f t="shared" si="15"/>
        <v>1882</v>
      </c>
      <c r="J247" t="s">
        <v>784</v>
      </c>
      <c r="K247" t="s">
        <v>581</v>
      </c>
      <c r="L247" s="2" t="s">
        <v>1309</v>
      </c>
      <c r="M247" s="52" t="str">
        <f t="shared" si="12"/>
        <v>Daughter</v>
      </c>
      <c r="N247" s="52">
        <f t="shared" si="13"/>
        <v>243</v>
      </c>
      <c r="O247" s="2" t="s">
        <v>250</v>
      </c>
      <c r="P247" s="2"/>
      <c r="Q247" s="2">
        <v>56</v>
      </c>
      <c r="R247" s="52" t="s">
        <v>1786</v>
      </c>
    </row>
    <row r="248" spans="1:18" x14ac:dyDescent="0.2">
      <c r="A248" s="52">
        <v>247</v>
      </c>
      <c r="B248" t="s">
        <v>286</v>
      </c>
      <c r="C248" t="s">
        <v>463</v>
      </c>
      <c r="D248" t="s">
        <v>400</v>
      </c>
      <c r="E248" t="s">
        <v>1309</v>
      </c>
      <c r="G248">
        <v>7</v>
      </c>
      <c r="H248" s="55" t="str">
        <f t="shared" si="14"/>
        <v/>
      </c>
      <c r="I248" s="55">
        <f t="shared" si="15"/>
        <v>1884</v>
      </c>
      <c r="J248" t="s">
        <v>784</v>
      </c>
      <c r="K248" t="s">
        <v>581</v>
      </c>
      <c r="L248" s="2" t="s">
        <v>1309</v>
      </c>
      <c r="M248" s="52" t="str">
        <f t="shared" si="12"/>
        <v>Daughter</v>
      </c>
      <c r="N248" s="52">
        <f t="shared" si="13"/>
        <v>243</v>
      </c>
      <c r="O248" s="2" t="s">
        <v>250</v>
      </c>
      <c r="P248" s="2"/>
      <c r="Q248" s="2">
        <v>56</v>
      </c>
      <c r="R248" s="52" t="s">
        <v>1786</v>
      </c>
    </row>
    <row r="249" spans="1:18" x14ac:dyDescent="0.2">
      <c r="A249" s="52">
        <v>248</v>
      </c>
      <c r="B249" t="s">
        <v>286</v>
      </c>
      <c r="C249" t="s">
        <v>439</v>
      </c>
      <c r="D249" t="s">
        <v>400</v>
      </c>
      <c r="E249" t="s">
        <v>1309</v>
      </c>
      <c r="G249">
        <f>7/12</f>
        <v>0.58333333333333337</v>
      </c>
      <c r="H249" s="55" t="str">
        <f t="shared" si="14"/>
        <v/>
      </c>
      <c r="I249" s="55">
        <f t="shared" si="15"/>
        <v>1890</v>
      </c>
      <c r="J249" t="s">
        <v>1301</v>
      </c>
      <c r="K249" t="s">
        <v>1115</v>
      </c>
      <c r="L249" s="2" t="s">
        <v>1309</v>
      </c>
      <c r="M249" s="52" t="str">
        <f t="shared" si="12"/>
        <v>Daughter</v>
      </c>
      <c r="N249" s="52">
        <f t="shared" si="13"/>
        <v>243</v>
      </c>
      <c r="O249" s="2" t="s">
        <v>250</v>
      </c>
      <c r="P249" s="2"/>
      <c r="Q249" s="2">
        <v>56</v>
      </c>
      <c r="R249" s="52" t="s">
        <v>1651</v>
      </c>
    </row>
    <row r="250" spans="1:18" x14ac:dyDescent="0.2">
      <c r="A250" s="52">
        <v>249</v>
      </c>
      <c r="B250" t="s">
        <v>196</v>
      </c>
      <c r="C250" t="s">
        <v>65</v>
      </c>
      <c r="D250" t="s">
        <v>9</v>
      </c>
      <c r="E250" t="s">
        <v>5</v>
      </c>
      <c r="F250">
        <v>64</v>
      </c>
      <c r="H250" s="55">
        <f t="shared" si="14"/>
        <v>1827</v>
      </c>
      <c r="I250" s="55" t="str">
        <f t="shared" si="15"/>
        <v/>
      </c>
      <c r="J250" t="s">
        <v>146</v>
      </c>
      <c r="K250" t="s">
        <v>939</v>
      </c>
      <c r="L250" s="2" t="s">
        <v>1677</v>
      </c>
      <c r="M250" s="52" t="str">
        <f t="shared" si="12"/>
        <v>Head</v>
      </c>
      <c r="N250" s="52">
        <f t="shared" si="13"/>
        <v>249</v>
      </c>
      <c r="O250" s="2" t="s">
        <v>250</v>
      </c>
      <c r="P250" s="2">
        <v>4</v>
      </c>
      <c r="Q250" s="2">
        <v>57</v>
      </c>
      <c r="R250" s="52" t="s">
        <v>1651</v>
      </c>
    </row>
    <row r="251" spans="1:18" x14ac:dyDescent="0.2">
      <c r="A251" s="52">
        <v>250</v>
      </c>
      <c r="B251" t="s">
        <v>196</v>
      </c>
      <c r="C251" t="s">
        <v>57</v>
      </c>
      <c r="D251" t="s">
        <v>397</v>
      </c>
      <c r="E251" t="s">
        <v>5</v>
      </c>
      <c r="G251">
        <v>58</v>
      </c>
      <c r="H251" s="55" t="str">
        <f t="shared" si="14"/>
        <v/>
      </c>
      <c r="I251" s="55">
        <f t="shared" si="15"/>
        <v>1833</v>
      </c>
      <c r="J251" t="s">
        <v>1301</v>
      </c>
      <c r="K251" t="s">
        <v>861</v>
      </c>
      <c r="L251" s="2" t="s">
        <v>1309</v>
      </c>
      <c r="M251" s="52" t="str">
        <f t="shared" si="12"/>
        <v>Wife</v>
      </c>
      <c r="N251" s="52">
        <f t="shared" si="13"/>
        <v>249</v>
      </c>
      <c r="O251" s="2" t="s">
        <v>250</v>
      </c>
      <c r="P251" s="2"/>
      <c r="Q251" s="2">
        <v>57</v>
      </c>
      <c r="R251" s="52" t="s">
        <v>1651</v>
      </c>
    </row>
    <row r="252" spans="1:18" x14ac:dyDescent="0.2">
      <c r="A252" s="52">
        <v>251</v>
      </c>
      <c r="B252" t="s">
        <v>196</v>
      </c>
      <c r="C252" t="s">
        <v>50</v>
      </c>
      <c r="D252" t="s">
        <v>409</v>
      </c>
      <c r="E252" t="s">
        <v>761</v>
      </c>
      <c r="G252">
        <v>28</v>
      </c>
      <c r="H252" s="55" t="str">
        <f t="shared" si="14"/>
        <v/>
      </c>
      <c r="I252" s="55">
        <f t="shared" si="15"/>
        <v>1863</v>
      </c>
      <c r="J252" t="s">
        <v>146</v>
      </c>
      <c r="K252" t="s">
        <v>551</v>
      </c>
      <c r="L252" s="2" t="s">
        <v>1677</v>
      </c>
      <c r="M252" s="52" t="str">
        <f t="shared" si="12"/>
        <v>Son</v>
      </c>
      <c r="N252" s="52">
        <f t="shared" si="13"/>
        <v>249</v>
      </c>
      <c r="O252" s="2" t="s">
        <v>250</v>
      </c>
      <c r="P252" s="2"/>
      <c r="Q252" s="2">
        <v>57</v>
      </c>
      <c r="R252" s="52" t="s">
        <v>1789</v>
      </c>
    </row>
    <row r="253" spans="1:18" x14ac:dyDescent="0.2">
      <c r="A253" s="52">
        <v>252</v>
      </c>
      <c r="B253" t="s">
        <v>196</v>
      </c>
      <c r="C253" t="s">
        <v>1787</v>
      </c>
      <c r="D253" t="s">
        <v>400</v>
      </c>
      <c r="E253" t="s">
        <v>761</v>
      </c>
      <c r="G253">
        <v>26</v>
      </c>
      <c r="H253" s="55" t="str">
        <f t="shared" si="14"/>
        <v/>
      </c>
      <c r="I253" s="55">
        <f t="shared" si="15"/>
        <v>1865</v>
      </c>
      <c r="J253" t="s">
        <v>1301</v>
      </c>
      <c r="K253" t="s">
        <v>861</v>
      </c>
      <c r="L253" s="2" t="s">
        <v>1309</v>
      </c>
      <c r="M253" s="52" t="str">
        <f t="shared" si="12"/>
        <v>Daughter</v>
      </c>
      <c r="N253" s="52">
        <f t="shared" si="13"/>
        <v>249</v>
      </c>
      <c r="O253" s="2" t="s">
        <v>250</v>
      </c>
      <c r="P253" s="2"/>
      <c r="Q253" s="2">
        <v>57</v>
      </c>
      <c r="R253" s="52" t="s">
        <v>1651</v>
      </c>
    </row>
    <row r="254" spans="1:18" x14ac:dyDescent="0.2">
      <c r="A254" s="52">
        <v>253</v>
      </c>
      <c r="B254" t="s">
        <v>196</v>
      </c>
      <c r="C254" t="s">
        <v>1788</v>
      </c>
      <c r="D254" t="s">
        <v>400</v>
      </c>
      <c r="E254" t="s">
        <v>761</v>
      </c>
      <c r="G254">
        <v>16</v>
      </c>
      <c r="H254" s="55" t="str">
        <f t="shared" si="14"/>
        <v/>
      </c>
      <c r="I254" s="55">
        <f t="shared" si="15"/>
        <v>1875</v>
      </c>
      <c r="J254" t="s">
        <v>1903</v>
      </c>
      <c r="K254" t="s">
        <v>551</v>
      </c>
      <c r="L254" s="2" t="s">
        <v>1677</v>
      </c>
      <c r="M254" s="52" t="str">
        <f t="shared" si="12"/>
        <v>Daughter</v>
      </c>
      <c r="N254" s="52">
        <f t="shared" si="13"/>
        <v>249</v>
      </c>
      <c r="O254" s="2" t="s">
        <v>250</v>
      </c>
      <c r="P254" s="2"/>
      <c r="Q254" s="2">
        <v>57</v>
      </c>
      <c r="R254" s="52" t="s">
        <v>1789</v>
      </c>
    </row>
    <row r="255" spans="1:18" x14ac:dyDescent="0.2">
      <c r="A255" s="52">
        <v>254</v>
      </c>
      <c r="B255" t="s">
        <v>567</v>
      </c>
      <c r="C255" t="s">
        <v>568</v>
      </c>
      <c r="D255" t="s">
        <v>9</v>
      </c>
      <c r="E255" t="s">
        <v>5</v>
      </c>
      <c r="F255">
        <v>56</v>
      </c>
      <c r="H255" s="55">
        <f t="shared" si="14"/>
        <v>1835</v>
      </c>
      <c r="I255" s="55" t="str">
        <f t="shared" si="15"/>
        <v/>
      </c>
      <c r="J255" t="s">
        <v>18</v>
      </c>
      <c r="K255" t="s">
        <v>569</v>
      </c>
      <c r="L255" s="2" t="s">
        <v>1421</v>
      </c>
      <c r="M255" s="52" t="str">
        <f t="shared" si="12"/>
        <v>Head</v>
      </c>
      <c r="N255" s="52">
        <f t="shared" si="13"/>
        <v>254</v>
      </c>
      <c r="O255" s="2" t="s">
        <v>93</v>
      </c>
      <c r="P255" s="2">
        <v>0</v>
      </c>
      <c r="Q255" s="2">
        <v>58</v>
      </c>
      <c r="R255" s="52" t="s">
        <v>1651</v>
      </c>
    </row>
    <row r="256" spans="1:18" x14ac:dyDescent="0.2">
      <c r="A256" s="52">
        <v>255</v>
      </c>
      <c r="B256" t="s">
        <v>567</v>
      </c>
      <c r="C256" t="s">
        <v>570</v>
      </c>
      <c r="D256" t="s">
        <v>397</v>
      </c>
      <c r="E256" t="s">
        <v>5</v>
      </c>
      <c r="G256">
        <v>57</v>
      </c>
      <c r="H256" s="55" t="str">
        <f t="shared" si="14"/>
        <v/>
      </c>
      <c r="I256" s="55">
        <f t="shared" si="15"/>
        <v>1834</v>
      </c>
      <c r="J256" t="s">
        <v>1301</v>
      </c>
      <c r="K256" t="s">
        <v>1793</v>
      </c>
      <c r="L256" s="2" t="s">
        <v>1309</v>
      </c>
      <c r="M256" s="52" t="str">
        <f t="shared" si="12"/>
        <v>Wife</v>
      </c>
      <c r="N256" s="52">
        <f t="shared" si="13"/>
        <v>254</v>
      </c>
      <c r="O256" s="2" t="s">
        <v>93</v>
      </c>
      <c r="P256" s="2"/>
      <c r="Q256" s="2">
        <v>58</v>
      </c>
      <c r="R256" s="52" t="s">
        <v>1651</v>
      </c>
    </row>
    <row r="257" spans="1:18" x14ac:dyDescent="0.2">
      <c r="A257" s="52">
        <v>256</v>
      </c>
      <c r="B257" t="s">
        <v>567</v>
      </c>
      <c r="C257" t="s">
        <v>44</v>
      </c>
      <c r="D257" t="s">
        <v>409</v>
      </c>
      <c r="E257" t="s">
        <v>761</v>
      </c>
      <c r="F257">
        <v>23</v>
      </c>
      <c r="H257" s="55">
        <f t="shared" si="14"/>
        <v>1868</v>
      </c>
      <c r="I257" s="55" t="str">
        <f t="shared" si="15"/>
        <v/>
      </c>
      <c r="J257" t="s">
        <v>821</v>
      </c>
      <c r="K257" t="s">
        <v>1193</v>
      </c>
      <c r="L257" s="2" t="s">
        <v>1309</v>
      </c>
      <c r="M257" s="52" t="str">
        <f t="shared" si="12"/>
        <v>Son</v>
      </c>
      <c r="N257" s="52">
        <f t="shared" si="13"/>
        <v>254</v>
      </c>
      <c r="O257" s="2" t="s">
        <v>93</v>
      </c>
      <c r="P257" s="2"/>
      <c r="Q257" s="2">
        <v>58</v>
      </c>
      <c r="R257" s="52" t="s">
        <v>1651</v>
      </c>
    </row>
    <row r="258" spans="1:18" x14ac:dyDescent="0.2">
      <c r="A258" s="52">
        <v>257</v>
      </c>
      <c r="B258" t="s">
        <v>567</v>
      </c>
      <c r="C258" t="s">
        <v>481</v>
      </c>
      <c r="D258" t="s">
        <v>400</v>
      </c>
      <c r="E258" t="s">
        <v>761</v>
      </c>
      <c r="F258">
        <v>17</v>
      </c>
      <c r="H258" s="55">
        <f t="shared" si="14"/>
        <v>1874</v>
      </c>
      <c r="I258" s="55" t="str">
        <f t="shared" si="15"/>
        <v/>
      </c>
      <c r="J258" t="s">
        <v>1301</v>
      </c>
      <c r="K258" t="s">
        <v>1193</v>
      </c>
      <c r="L258" s="2" t="s">
        <v>1309</v>
      </c>
      <c r="M258" s="52" t="str">
        <f t="shared" ref="M258:M316" si="16">IF(ISBLANK(D258),"",D258)</f>
        <v>Daughter</v>
      </c>
      <c r="N258" s="52">
        <f t="shared" ref="N258:N316" si="17">IF(OR(M258="Vacant",M258="Head"),A258,N257)</f>
        <v>254</v>
      </c>
      <c r="O258" s="2" t="s">
        <v>93</v>
      </c>
      <c r="P258" s="2"/>
      <c r="Q258" s="2">
        <v>58</v>
      </c>
      <c r="R258" s="52" t="s">
        <v>1651</v>
      </c>
    </row>
    <row r="259" spans="1:18" x14ac:dyDescent="0.2">
      <c r="A259" s="52">
        <v>258</v>
      </c>
      <c r="B259" t="s">
        <v>567</v>
      </c>
      <c r="C259" t="s">
        <v>1790</v>
      </c>
      <c r="D259" t="s">
        <v>409</v>
      </c>
      <c r="E259" t="s">
        <v>1309</v>
      </c>
      <c r="G259">
        <v>11</v>
      </c>
      <c r="H259" s="55" t="str">
        <f t="shared" ref="H259:H316" si="18">IF(ISBLANK(F259),"",INT(1891.25-F259))</f>
        <v/>
      </c>
      <c r="I259" s="55">
        <f t="shared" ref="I259:I316" si="19">IF(ISBLANK(G259),"",IF(ISBLANK(F259),INT(1891.25-G259),"Error"))</f>
        <v>1880</v>
      </c>
      <c r="J259" t="s">
        <v>784</v>
      </c>
      <c r="K259" t="s">
        <v>1193</v>
      </c>
      <c r="L259" s="2" t="s">
        <v>1309</v>
      </c>
      <c r="M259" s="52" t="str">
        <f t="shared" si="16"/>
        <v>Son</v>
      </c>
      <c r="N259" s="52">
        <f t="shared" si="17"/>
        <v>254</v>
      </c>
      <c r="O259" s="2" t="s">
        <v>93</v>
      </c>
      <c r="P259" s="2"/>
      <c r="Q259" s="2">
        <v>58</v>
      </c>
      <c r="R259" s="52" t="s">
        <v>1651</v>
      </c>
    </row>
    <row r="260" spans="1:18" x14ac:dyDescent="0.2">
      <c r="A260" s="52">
        <v>259</v>
      </c>
      <c r="B260" t="s">
        <v>1791</v>
      </c>
      <c r="C260" t="s">
        <v>60</v>
      </c>
      <c r="D260" t="s">
        <v>422</v>
      </c>
      <c r="E260" t="s">
        <v>761</v>
      </c>
      <c r="H260" s="55" t="str">
        <f t="shared" si="18"/>
        <v/>
      </c>
      <c r="I260" s="55" t="str">
        <f t="shared" si="19"/>
        <v/>
      </c>
      <c r="J260" t="s">
        <v>184</v>
      </c>
      <c r="K260" t="s">
        <v>458</v>
      </c>
      <c r="L260" s="2" t="s">
        <v>1677</v>
      </c>
      <c r="M260" s="52" t="str">
        <f t="shared" si="16"/>
        <v>Servant</v>
      </c>
      <c r="N260" s="52">
        <f t="shared" si="17"/>
        <v>254</v>
      </c>
      <c r="O260" s="2" t="s">
        <v>93</v>
      </c>
      <c r="P260" s="2"/>
      <c r="Q260" s="2">
        <v>58</v>
      </c>
      <c r="R260" s="52" t="s">
        <v>1651</v>
      </c>
    </row>
    <row r="261" spans="1:18" x14ac:dyDescent="0.2">
      <c r="A261" s="52">
        <v>260</v>
      </c>
      <c r="B261" t="s">
        <v>1792</v>
      </c>
      <c r="C261" t="s">
        <v>263</v>
      </c>
      <c r="D261" t="s">
        <v>422</v>
      </c>
      <c r="E261" t="s">
        <v>761</v>
      </c>
      <c r="G261">
        <v>18</v>
      </c>
      <c r="H261" s="55" t="str">
        <f t="shared" si="18"/>
        <v/>
      </c>
      <c r="I261" s="55">
        <f t="shared" si="19"/>
        <v>1873</v>
      </c>
      <c r="J261" t="s">
        <v>542</v>
      </c>
      <c r="K261" t="s">
        <v>561</v>
      </c>
      <c r="L261" s="2" t="s">
        <v>1677</v>
      </c>
      <c r="M261" s="52" t="str">
        <f t="shared" si="16"/>
        <v>Servant</v>
      </c>
      <c r="N261" s="52">
        <f t="shared" si="17"/>
        <v>254</v>
      </c>
      <c r="O261" s="2" t="s">
        <v>93</v>
      </c>
      <c r="P261" s="2"/>
      <c r="Q261" s="2">
        <v>58</v>
      </c>
      <c r="R261" s="52" t="s">
        <v>1651</v>
      </c>
    </row>
    <row r="262" spans="1:18" x14ac:dyDescent="0.2">
      <c r="A262" s="52">
        <v>261</v>
      </c>
      <c r="B262" t="s">
        <v>1792</v>
      </c>
      <c r="C262" t="s">
        <v>447</v>
      </c>
      <c r="D262" t="s">
        <v>422</v>
      </c>
      <c r="E262" t="s">
        <v>761</v>
      </c>
      <c r="G262">
        <v>15</v>
      </c>
      <c r="H262" s="55" t="str">
        <f t="shared" si="18"/>
        <v/>
      </c>
      <c r="I262" s="55">
        <f t="shared" si="19"/>
        <v>1876</v>
      </c>
      <c r="J262" t="s">
        <v>542</v>
      </c>
      <c r="K262" t="s">
        <v>1794</v>
      </c>
      <c r="L262" s="2" t="s">
        <v>1677</v>
      </c>
      <c r="M262" s="52" t="str">
        <f t="shared" si="16"/>
        <v>Servant</v>
      </c>
      <c r="N262" s="52">
        <f t="shared" si="17"/>
        <v>254</v>
      </c>
      <c r="O262" s="2" t="s">
        <v>93</v>
      </c>
      <c r="P262" s="2"/>
      <c r="Q262" s="2">
        <v>58</v>
      </c>
      <c r="R262" s="52" t="s">
        <v>1651</v>
      </c>
    </row>
    <row r="263" spans="1:18" x14ac:dyDescent="0.2">
      <c r="A263" s="52">
        <v>262</v>
      </c>
      <c r="B263" t="s">
        <v>1795</v>
      </c>
      <c r="C263" t="s">
        <v>101</v>
      </c>
      <c r="D263" t="s">
        <v>9</v>
      </c>
      <c r="E263" t="s">
        <v>5</v>
      </c>
      <c r="F263">
        <v>67</v>
      </c>
      <c r="H263" s="55">
        <f t="shared" si="18"/>
        <v>1824</v>
      </c>
      <c r="I263" s="55" t="str">
        <f t="shared" si="19"/>
        <v/>
      </c>
      <c r="J263" t="s">
        <v>1796</v>
      </c>
      <c r="K263" t="s">
        <v>1152</v>
      </c>
      <c r="L263" s="2" t="s">
        <v>1677</v>
      </c>
      <c r="M263" s="52" t="str">
        <f t="shared" si="16"/>
        <v>Head</v>
      </c>
      <c r="N263" s="52">
        <f t="shared" si="17"/>
        <v>262</v>
      </c>
      <c r="O263" s="2" t="s">
        <v>315</v>
      </c>
      <c r="P263" s="2">
        <v>4</v>
      </c>
      <c r="Q263" s="2">
        <v>59</v>
      </c>
      <c r="R263" s="52" t="s">
        <v>1651</v>
      </c>
    </row>
    <row r="264" spans="1:18" x14ac:dyDescent="0.2">
      <c r="A264" s="52">
        <v>263</v>
      </c>
      <c r="B264" t="s">
        <v>1795</v>
      </c>
      <c r="C264" t="s">
        <v>201</v>
      </c>
      <c r="D264" t="s">
        <v>397</v>
      </c>
      <c r="E264" t="s">
        <v>5</v>
      </c>
      <c r="G264">
        <v>70</v>
      </c>
      <c r="H264" s="55" t="str">
        <f t="shared" si="18"/>
        <v/>
      </c>
      <c r="I264" s="55">
        <f t="shared" si="19"/>
        <v>1821</v>
      </c>
      <c r="J264" t="s">
        <v>1301</v>
      </c>
      <c r="K264" t="s">
        <v>1797</v>
      </c>
      <c r="L264" s="2" t="s">
        <v>1309</v>
      </c>
      <c r="M264" s="52" t="str">
        <f t="shared" si="16"/>
        <v>Wife</v>
      </c>
      <c r="N264" s="52">
        <f t="shared" si="17"/>
        <v>262</v>
      </c>
      <c r="O264" s="2" t="s">
        <v>315</v>
      </c>
      <c r="P264" s="2"/>
      <c r="Q264" s="2">
        <v>59</v>
      </c>
      <c r="R264" s="52" t="s">
        <v>1651</v>
      </c>
    </row>
    <row r="265" spans="1:18" x14ac:dyDescent="0.2">
      <c r="A265" s="52">
        <v>264</v>
      </c>
      <c r="B265" t="s">
        <v>341</v>
      </c>
      <c r="C265" t="s">
        <v>167</v>
      </c>
      <c r="D265" t="s">
        <v>9</v>
      </c>
      <c r="E265" t="s">
        <v>5</v>
      </c>
      <c r="F265">
        <v>57</v>
      </c>
      <c r="H265" s="55">
        <f t="shared" si="18"/>
        <v>1834</v>
      </c>
      <c r="I265" s="55" t="str">
        <f t="shared" si="19"/>
        <v/>
      </c>
      <c r="J265" t="s">
        <v>1688</v>
      </c>
      <c r="K265" t="s">
        <v>1799</v>
      </c>
      <c r="L265" s="2" t="s">
        <v>1677</v>
      </c>
      <c r="M265" s="52" t="str">
        <f t="shared" si="16"/>
        <v>Head</v>
      </c>
      <c r="N265" s="52">
        <f t="shared" si="17"/>
        <v>264</v>
      </c>
      <c r="O265" s="2" t="s">
        <v>315</v>
      </c>
      <c r="P265" s="2">
        <v>4</v>
      </c>
      <c r="Q265" s="2">
        <v>60</v>
      </c>
      <c r="R265" s="52" t="s">
        <v>1651</v>
      </c>
    </row>
    <row r="266" spans="1:18" x14ac:dyDescent="0.2">
      <c r="A266" s="52">
        <v>265</v>
      </c>
      <c r="B266" t="s">
        <v>341</v>
      </c>
      <c r="C266" t="s">
        <v>338</v>
      </c>
      <c r="D266" t="s">
        <v>397</v>
      </c>
      <c r="E266" t="s">
        <v>5</v>
      </c>
      <c r="G266">
        <v>57</v>
      </c>
      <c r="H266" s="55" t="str">
        <f t="shared" si="18"/>
        <v/>
      </c>
      <c r="I266" s="55">
        <f t="shared" si="19"/>
        <v>1834</v>
      </c>
      <c r="J266" t="s">
        <v>1301</v>
      </c>
      <c r="K266" t="s">
        <v>723</v>
      </c>
      <c r="L266" s="2" t="s">
        <v>1309</v>
      </c>
      <c r="M266" s="52" t="str">
        <f t="shared" si="16"/>
        <v>Wife</v>
      </c>
      <c r="N266" s="52">
        <f t="shared" si="17"/>
        <v>264</v>
      </c>
      <c r="O266" s="2" t="s">
        <v>315</v>
      </c>
      <c r="P266" s="2"/>
      <c r="Q266" s="2">
        <v>60</v>
      </c>
      <c r="R266" s="52" t="s">
        <v>1651</v>
      </c>
    </row>
    <row r="267" spans="1:18" x14ac:dyDescent="0.2">
      <c r="A267" s="52">
        <v>266</v>
      </c>
      <c r="B267" t="s">
        <v>341</v>
      </c>
      <c r="C267" t="s">
        <v>335</v>
      </c>
      <c r="D267" t="s">
        <v>400</v>
      </c>
      <c r="E267" t="s">
        <v>761</v>
      </c>
      <c r="G267">
        <v>22</v>
      </c>
      <c r="H267" s="55" t="str">
        <f t="shared" si="18"/>
        <v/>
      </c>
      <c r="I267" s="55">
        <f t="shared" si="19"/>
        <v>1869</v>
      </c>
      <c r="J267" t="s">
        <v>1301</v>
      </c>
      <c r="K267" t="s">
        <v>565</v>
      </c>
      <c r="L267" s="2" t="s">
        <v>1309</v>
      </c>
      <c r="M267" s="52" t="str">
        <f t="shared" si="16"/>
        <v>Daughter</v>
      </c>
      <c r="N267" s="52">
        <f t="shared" si="17"/>
        <v>264</v>
      </c>
      <c r="O267" s="2" t="s">
        <v>315</v>
      </c>
      <c r="P267" s="2"/>
      <c r="Q267" s="2">
        <v>60</v>
      </c>
      <c r="R267" s="52" t="s">
        <v>1651</v>
      </c>
    </row>
    <row r="268" spans="1:18" x14ac:dyDescent="0.2">
      <c r="A268" s="52">
        <v>267</v>
      </c>
      <c r="B268" t="s">
        <v>341</v>
      </c>
      <c r="C268" t="s">
        <v>1798</v>
      </c>
      <c r="D268" t="s">
        <v>400</v>
      </c>
      <c r="E268" t="s">
        <v>761</v>
      </c>
      <c r="G268">
        <v>14</v>
      </c>
      <c r="H268" s="55" t="str">
        <f t="shared" si="18"/>
        <v/>
      </c>
      <c r="I268" s="55">
        <f t="shared" si="19"/>
        <v>1877</v>
      </c>
      <c r="J268" t="s">
        <v>1301</v>
      </c>
      <c r="K268" t="s">
        <v>1801</v>
      </c>
      <c r="L268" s="2" t="s">
        <v>1309</v>
      </c>
      <c r="M268" s="52" t="str">
        <f t="shared" si="16"/>
        <v>Daughter</v>
      </c>
      <c r="N268" s="52">
        <f t="shared" si="17"/>
        <v>264</v>
      </c>
      <c r="O268" s="2" t="s">
        <v>315</v>
      </c>
      <c r="P268" s="2"/>
      <c r="Q268" s="2">
        <v>60</v>
      </c>
      <c r="R268" s="52" t="s">
        <v>1651</v>
      </c>
    </row>
    <row r="269" spans="1:18" x14ac:dyDescent="0.2">
      <c r="A269" s="52">
        <v>268</v>
      </c>
      <c r="B269" t="s">
        <v>592</v>
      </c>
      <c r="C269" t="s">
        <v>60</v>
      </c>
      <c r="D269" t="s">
        <v>422</v>
      </c>
      <c r="E269" t="s">
        <v>5</v>
      </c>
      <c r="F269">
        <v>22</v>
      </c>
      <c r="H269" s="55">
        <f t="shared" si="18"/>
        <v>1869</v>
      </c>
      <c r="I269" s="55" t="str">
        <f t="shared" si="19"/>
        <v/>
      </c>
      <c r="J269" t="s">
        <v>234</v>
      </c>
      <c r="K269" t="s">
        <v>1800</v>
      </c>
      <c r="L269" s="2" t="s">
        <v>1677</v>
      </c>
      <c r="M269" s="52" t="str">
        <f t="shared" si="16"/>
        <v>Servant</v>
      </c>
      <c r="N269" s="52">
        <f t="shared" si="17"/>
        <v>264</v>
      </c>
      <c r="O269" s="2" t="s">
        <v>315</v>
      </c>
      <c r="P269" s="2"/>
      <c r="Q269" s="2">
        <v>60</v>
      </c>
      <c r="R269" s="52" t="s">
        <v>1651</v>
      </c>
    </row>
    <row r="270" spans="1:18" x14ac:dyDescent="0.2">
      <c r="A270" s="52">
        <v>269</v>
      </c>
      <c r="B270" t="s">
        <v>1791</v>
      </c>
      <c r="C270" t="s">
        <v>44</v>
      </c>
      <c r="D270" t="s">
        <v>525</v>
      </c>
      <c r="E270" t="s">
        <v>761</v>
      </c>
      <c r="F270">
        <v>22</v>
      </c>
      <c r="H270" s="55">
        <f t="shared" si="18"/>
        <v>1869</v>
      </c>
      <c r="I270" s="55" t="str">
        <f t="shared" si="19"/>
        <v/>
      </c>
      <c r="J270" t="s">
        <v>247</v>
      </c>
      <c r="K270" t="s">
        <v>445</v>
      </c>
      <c r="L270" s="2" t="s">
        <v>1677</v>
      </c>
      <c r="M270" s="52" t="str">
        <f t="shared" si="16"/>
        <v>Boarder</v>
      </c>
      <c r="N270" s="52">
        <f t="shared" si="17"/>
        <v>264</v>
      </c>
      <c r="O270" s="2" t="s">
        <v>315</v>
      </c>
      <c r="P270" s="2"/>
      <c r="Q270" s="2">
        <v>60</v>
      </c>
      <c r="R270" s="52" t="s">
        <v>1651</v>
      </c>
    </row>
    <row r="271" spans="1:18" x14ac:dyDescent="0.2">
      <c r="A271" s="52">
        <v>270</v>
      </c>
      <c r="B271" t="s">
        <v>270</v>
      </c>
      <c r="C271" t="s">
        <v>192</v>
      </c>
      <c r="D271" t="s">
        <v>9</v>
      </c>
      <c r="E271" t="s">
        <v>5</v>
      </c>
      <c r="F271">
        <v>61</v>
      </c>
      <c r="H271" s="55">
        <f t="shared" si="18"/>
        <v>1830</v>
      </c>
      <c r="I271" s="55" t="str">
        <f t="shared" si="19"/>
        <v/>
      </c>
      <c r="J271" t="s">
        <v>1802</v>
      </c>
      <c r="K271" t="s">
        <v>1803</v>
      </c>
      <c r="L271" s="2" t="s">
        <v>1421</v>
      </c>
      <c r="M271" s="52" t="str">
        <f t="shared" si="16"/>
        <v>Head</v>
      </c>
      <c r="N271" s="52">
        <f t="shared" si="17"/>
        <v>270</v>
      </c>
      <c r="O271" s="2" t="s">
        <v>316</v>
      </c>
      <c r="P271" s="2">
        <v>4</v>
      </c>
      <c r="Q271" s="2">
        <v>61</v>
      </c>
      <c r="R271" s="52" t="s">
        <v>1651</v>
      </c>
    </row>
    <row r="272" spans="1:18" x14ac:dyDescent="0.2">
      <c r="A272" s="52">
        <v>271</v>
      </c>
      <c r="B272" t="s">
        <v>270</v>
      </c>
      <c r="C272" t="s">
        <v>46</v>
      </c>
      <c r="D272" t="s">
        <v>397</v>
      </c>
      <c r="E272" t="s">
        <v>5</v>
      </c>
      <c r="G272">
        <v>59</v>
      </c>
      <c r="H272" s="55" t="str">
        <f t="shared" si="18"/>
        <v/>
      </c>
      <c r="I272" s="55">
        <f t="shared" si="19"/>
        <v>1832</v>
      </c>
      <c r="J272" t="s">
        <v>1301</v>
      </c>
      <c r="K272" t="s">
        <v>1806</v>
      </c>
      <c r="L272" s="2" t="s">
        <v>1309</v>
      </c>
      <c r="M272" s="52" t="str">
        <f t="shared" si="16"/>
        <v>Wife</v>
      </c>
      <c r="N272" s="52">
        <f t="shared" si="17"/>
        <v>270</v>
      </c>
      <c r="O272" s="2" t="s">
        <v>316</v>
      </c>
      <c r="P272" s="2"/>
      <c r="Q272" s="2">
        <v>61</v>
      </c>
      <c r="R272" s="52" t="s">
        <v>1651</v>
      </c>
    </row>
    <row r="273" spans="1:18" x14ac:dyDescent="0.2">
      <c r="A273" s="52">
        <v>272</v>
      </c>
      <c r="B273" t="s">
        <v>270</v>
      </c>
      <c r="C273" t="s">
        <v>447</v>
      </c>
      <c r="D273" t="s">
        <v>400</v>
      </c>
      <c r="E273" t="s">
        <v>761</v>
      </c>
      <c r="G273">
        <v>27</v>
      </c>
      <c r="H273" s="55" t="str">
        <f t="shared" si="18"/>
        <v/>
      </c>
      <c r="I273" s="55">
        <f t="shared" si="19"/>
        <v>1864</v>
      </c>
      <c r="J273" t="s">
        <v>313</v>
      </c>
      <c r="K273" t="s">
        <v>1804</v>
      </c>
      <c r="L273" s="2" t="s">
        <v>1677</v>
      </c>
      <c r="M273" s="52" t="str">
        <f t="shared" si="16"/>
        <v>Daughter</v>
      </c>
      <c r="N273" s="52">
        <f t="shared" si="17"/>
        <v>270</v>
      </c>
      <c r="O273" s="2" t="s">
        <v>316</v>
      </c>
      <c r="P273" s="2"/>
      <c r="Q273" s="2">
        <v>61</v>
      </c>
      <c r="R273" s="52" t="s">
        <v>1651</v>
      </c>
    </row>
    <row r="274" spans="1:18" x14ac:dyDescent="0.2">
      <c r="A274" s="52">
        <v>273</v>
      </c>
      <c r="B274" t="s">
        <v>270</v>
      </c>
      <c r="C274" t="s">
        <v>441</v>
      </c>
      <c r="D274" t="s">
        <v>409</v>
      </c>
      <c r="E274" t="s">
        <v>761</v>
      </c>
      <c r="F274">
        <v>16</v>
      </c>
      <c r="H274" s="55">
        <f t="shared" si="18"/>
        <v>1875</v>
      </c>
      <c r="I274" s="55" t="str">
        <f t="shared" si="19"/>
        <v/>
      </c>
      <c r="J274" t="s">
        <v>1904</v>
      </c>
      <c r="K274" t="s">
        <v>1805</v>
      </c>
      <c r="L274" s="2" t="s">
        <v>1677</v>
      </c>
      <c r="M274" s="52" t="str">
        <f t="shared" si="16"/>
        <v>Son</v>
      </c>
      <c r="N274" s="52">
        <f t="shared" si="17"/>
        <v>270</v>
      </c>
      <c r="O274" s="2" t="s">
        <v>316</v>
      </c>
      <c r="P274" s="2"/>
      <c r="Q274" s="2">
        <v>61</v>
      </c>
      <c r="R274" s="52" t="s">
        <v>1651</v>
      </c>
    </row>
    <row r="275" spans="1:18" x14ac:dyDescent="0.2">
      <c r="A275" s="52">
        <v>274</v>
      </c>
      <c r="B275" t="s">
        <v>43</v>
      </c>
      <c r="C275" t="s">
        <v>44</v>
      </c>
      <c r="D275" t="s">
        <v>9</v>
      </c>
      <c r="E275" t="s">
        <v>5</v>
      </c>
      <c r="F275">
        <v>43</v>
      </c>
      <c r="H275" s="55">
        <f t="shared" si="18"/>
        <v>1848</v>
      </c>
      <c r="I275" s="55" t="str">
        <f t="shared" si="19"/>
        <v/>
      </c>
      <c r="J275" t="s">
        <v>18</v>
      </c>
      <c r="K275" t="s">
        <v>1115</v>
      </c>
      <c r="L275" s="2" t="s">
        <v>1421</v>
      </c>
      <c r="M275" s="52" t="str">
        <f t="shared" si="16"/>
        <v>Head</v>
      </c>
      <c r="N275" s="52">
        <f t="shared" si="17"/>
        <v>274</v>
      </c>
      <c r="O275" s="2" t="s">
        <v>317</v>
      </c>
      <c r="P275" s="2">
        <v>0</v>
      </c>
      <c r="Q275" s="2">
        <v>62</v>
      </c>
      <c r="R275" s="52" t="s">
        <v>1651</v>
      </c>
    </row>
    <row r="276" spans="1:18" x14ac:dyDescent="0.2">
      <c r="A276" s="52">
        <v>275</v>
      </c>
      <c r="B276" t="s">
        <v>43</v>
      </c>
      <c r="C276" t="s">
        <v>123</v>
      </c>
      <c r="D276" t="s">
        <v>397</v>
      </c>
      <c r="E276" t="s">
        <v>5</v>
      </c>
      <c r="G276">
        <v>38</v>
      </c>
      <c r="H276" s="55" t="str">
        <f t="shared" si="18"/>
        <v/>
      </c>
      <c r="I276" s="55">
        <f t="shared" si="19"/>
        <v>1853</v>
      </c>
      <c r="J276" t="s">
        <v>1301</v>
      </c>
      <c r="K276" t="s">
        <v>1115</v>
      </c>
      <c r="L276" s="2" t="s">
        <v>1309</v>
      </c>
      <c r="M276" s="52" t="str">
        <f t="shared" si="16"/>
        <v>Wife</v>
      </c>
      <c r="N276" s="52">
        <f t="shared" si="17"/>
        <v>274</v>
      </c>
      <c r="O276" s="2" t="s">
        <v>317</v>
      </c>
      <c r="P276" s="2"/>
      <c r="Q276" s="2">
        <v>62</v>
      </c>
      <c r="R276" s="52" t="s">
        <v>1651</v>
      </c>
    </row>
    <row r="277" spans="1:18" x14ac:dyDescent="0.2">
      <c r="A277" s="52">
        <v>276</v>
      </c>
      <c r="B277" t="s">
        <v>43</v>
      </c>
      <c r="C277" t="s">
        <v>324</v>
      </c>
      <c r="D277" t="s">
        <v>409</v>
      </c>
      <c r="E277" t="s">
        <v>1309</v>
      </c>
      <c r="F277">
        <v>12</v>
      </c>
      <c r="H277" s="55">
        <f t="shared" si="18"/>
        <v>1879</v>
      </c>
      <c r="I277" s="55" t="str">
        <f t="shared" si="19"/>
        <v/>
      </c>
      <c r="J277" t="s">
        <v>1301</v>
      </c>
      <c r="K277" t="s">
        <v>1115</v>
      </c>
      <c r="L277" s="2" t="s">
        <v>1309</v>
      </c>
      <c r="M277" s="52" t="str">
        <f t="shared" si="16"/>
        <v>Son</v>
      </c>
      <c r="N277" s="52">
        <f t="shared" si="17"/>
        <v>274</v>
      </c>
      <c r="O277" s="2" t="s">
        <v>317</v>
      </c>
      <c r="P277" s="2"/>
      <c r="Q277" s="2">
        <v>62</v>
      </c>
      <c r="R277" s="52" t="s">
        <v>1651</v>
      </c>
    </row>
    <row r="278" spans="1:18" x14ac:dyDescent="0.2">
      <c r="A278" s="52">
        <v>277</v>
      </c>
      <c r="B278" t="s">
        <v>43</v>
      </c>
      <c r="C278" t="s">
        <v>447</v>
      </c>
      <c r="D278" t="s">
        <v>400</v>
      </c>
      <c r="E278" t="s">
        <v>1309</v>
      </c>
      <c r="G278">
        <v>10</v>
      </c>
      <c r="H278" s="55" t="str">
        <f t="shared" si="18"/>
        <v/>
      </c>
      <c r="I278" s="55">
        <f t="shared" si="19"/>
        <v>1881</v>
      </c>
      <c r="J278" t="s">
        <v>1301</v>
      </c>
      <c r="K278" t="s">
        <v>1115</v>
      </c>
      <c r="L278" s="2" t="s">
        <v>1309</v>
      </c>
      <c r="M278" s="52" t="str">
        <f t="shared" si="16"/>
        <v>Daughter</v>
      </c>
      <c r="N278" s="52">
        <f t="shared" si="17"/>
        <v>274</v>
      </c>
      <c r="O278" s="2" t="s">
        <v>317</v>
      </c>
      <c r="P278" s="2"/>
      <c r="Q278" s="2">
        <v>62</v>
      </c>
      <c r="R278" s="52" t="s">
        <v>1651</v>
      </c>
    </row>
    <row r="279" spans="1:18" x14ac:dyDescent="0.2">
      <c r="A279" s="52">
        <v>278</v>
      </c>
      <c r="B279" t="s">
        <v>43</v>
      </c>
      <c r="C279" t="s">
        <v>338</v>
      </c>
      <c r="D279" t="s">
        <v>400</v>
      </c>
      <c r="E279" t="s">
        <v>1309</v>
      </c>
      <c r="G279">
        <v>9</v>
      </c>
      <c r="H279" s="55" t="str">
        <f t="shared" si="18"/>
        <v/>
      </c>
      <c r="I279" s="55">
        <f t="shared" si="19"/>
        <v>1882</v>
      </c>
      <c r="J279" t="s">
        <v>1301</v>
      </c>
      <c r="K279" t="s">
        <v>1115</v>
      </c>
      <c r="L279" s="2" t="s">
        <v>1309</v>
      </c>
      <c r="M279" s="52" t="str">
        <f t="shared" si="16"/>
        <v>Daughter</v>
      </c>
      <c r="N279" s="52">
        <f t="shared" si="17"/>
        <v>274</v>
      </c>
      <c r="O279" s="2" t="s">
        <v>317</v>
      </c>
      <c r="P279" s="2"/>
      <c r="Q279" s="2">
        <v>62</v>
      </c>
      <c r="R279" s="52" t="s">
        <v>1651</v>
      </c>
    </row>
    <row r="280" spans="1:18" x14ac:dyDescent="0.2">
      <c r="A280" s="52">
        <v>279</v>
      </c>
      <c r="B280" t="s">
        <v>43</v>
      </c>
      <c r="C280" t="s">
        <v>109</v>
      </c>
      <c r="D280" t="s">
        <v>400</v>
      </c>
      <c r="E280" t="s">
        <v>1309</v>
      </c>
      <c r="G280">
        <v>7</v>
      </c>
      <c r="H280" s="55" t="str">
        <f t="shared" si="18"/>
        <v/>
      </c>
      <c r="I280" s="55">
        <f t="shared" si="19"/>
        <v>1884</v>
      </c>
      <c r="J280" t="s">
        <v>1301</v>
      </c>
      <c r="K280" t="s">
        <v>1115</v>
      </c>
      <c r="L280" s="2" t="s">
        <v>1309</v>
      </c>
      <c r="M280" s="52" t="str">
        <f t="shared" si="16"/>
        <v>Daughter</v>
      </c>
      <c r="N280" s="52">
        <f t="shared" si="17"/>
        <v>274</v>
      </c>
      <c r="O280" s="2" t="s">
        <v>317</v>
      </c>
      <c r="P280" s="2"/>
      <c r="Q280" s="2">
        <v>62</v>
      </c>
      <c r="R280" s="52" t="s">
        <v>1651</v>
      </c>
    </row>
    <row r="281" spans="1:18" x14ac:dyDescent="0.2">
      <c r="A281" s="52">
        <v>280</v>
      </c>
      <c r="B281" t="s">
        <v>43</v>
      </c>
      <c r="C281" t="s">
        <v>390</v>
      </c>
      <c r="D281" t="s">
        <v>400</v>
      </c>
      <c r="E281" t="s">
        <v>1309</v>
      </c>
      <c r="G281">
        <v>5</v>
      </c>
      <c r="H281" s="55" t="str">
        <f t="shared" si="18"/>
        <v/>
      </c>
      <c r="I281" s="55">
        <f t="shared" si="19"/>
        <v>1886</v>
      </c>
      <c r="J281" t="s">
        <v>1301</v>
      </c>
      <c r="K281" t="s">
        <v>1115</v>
      </c>
      <c r="L281" s="2" t="s">
        <v>1309</v>
      </c>
      <c r="M281" s="52" t="str">
        <f t="shared" si="16"/>
        <v>Daughter</v>
      </c>
      <c r="N281" s="52">
        <f t="shared" si="17"/>
        <v>274</v>
      </c>
      <c r="O281" s="2" t="s">
        <v>317</v>
      </c>
      <c r="P281" s="2"/>
      <c r="Q281" s="2">
        <v>62</v>
      </c>
      <c r="R281" s="52" t="s">
        <v>1651</v>
      </c>
    </row>
    <row r="282" spans="1:18" x14ac:dyDescent="0.2">
      <c r="A282" s="52">
        <v>281</v>
      </c>
      <c r="B282" t="s">
        <v>43</v>
      </c>
      <c r="C282" t="s">
        <v>57</v>
      </c>
      <c r="D282" t="s">
        <v>400</v>
      </c>
      <c r="E282" t="s">
        <v>1309</v>
      </c>
      <c r="G282">
        <v>4</v>
      </c>
      <c r="H282" s="55" t="str">
        <f t="shared" si="18"/>
        <v/>
      </c>
      <c r="I282" s="55">
        <f t="shared" si="19"/>
        <v>1887</v>
      </c>
      <c r="J282" t="s">
        <v>1301</v>
      </c>
      <c r="K282" t="s">
        <v>1115</v>
      </c>
      <c r="L282" s="2" t="s">
        <v>1309</v>
      </c>
      <c r="M282" s="52" t="str">
        <f t="shared" si="16"/>
        <v>Daughter</v>
      </c>
      <c r="N282" s="52">
        <f t="shared" si="17"/>
        <v>274</v>
      </c>
      <c r="O282" s="2" t="s">
        <v>317</v>
      </c>
      <c r="P282" s="2"/>
      <c r="Q282" s="2">
        <v>62</v>
      </c>
      <c r="R282" s="52" t="s">
        <v>1651</v>
      </c>
    </row>
    <row r="283" spans="1:18" x14ac:dyDescent="0.2">
      <c r="A283" s="52">
        <v>282</v>
      </c>
      <c r="B283" t="s">
        <v>43</v>
      </c>
      <c r="C283" t="s">
        <v>425</v>
      </c>
      <c r="D283" t="s">
        <v>400</v>
      </c>
      <c r="E283" t="s">
        <v>1309</v>
      </c>
      <c r="G283">
        <v>2</v>
      </c>
      <c r="H283" s="55" t="str">
        <f t="shared" si="18"/>
        <v/>
      </c>
      <c r="I283" s="55">
        <f t="shared" si="19"/>
        <v>1889</v>
      </c>
      <c r="J283" t="s">
        <v>1301</v>
      </c>
      <c r="K283" t="s">
        <v>1115</v>
      </c>
      <c r="L283" s="2" t="s">
        <v>1309</v>
      </c>
      <c r="M283" s="52" t="str">
        <f t="shared" si="16"/>
        <v>Daughter</v>
      </c>
      <c r="N283" s="52">
        <f t="shared" si="17"/>
        <v>274</v>
      </c>
      <c r="O283" s="2" t="s">
        <v>317</v>
      </c>
      <c r="P283" s="2"/>
      <c r="Q283" s="2">
        <v>62</v>
      </c>
      <c r="R283" s="52" t="s">
        <v>1651</v>
      </c>
    </row>
    <row r="284" spans="1:18" x14ac:dyDescent="0.2">
      <c r="A284" s="52">
        <v>283</v>
      </c>
      <c r="B284" t="s">
        <v>43</v>
      </c>
      <c r="C284" t="s">
        <v>50</v>
      </c>
      <c r="D284" t="s">
        <v>525</v>
      </c>
      <c r="E284" t="s">
        <v>761</v>
      </c>
      <c r="F284">
        <v>51</v>
      </c>
      <c r="H284" s="55">
        <f t="shared" si="18"/>
        <v>1840</v>
      </c>
      <c r="I284" s="55" t="str">
        <f t="shared" si="19"/>
        <v/>
      </c>
      <c r="J284" t="s">
        <v>247</v>
      </c>
      <c r="K284" t="s">
        <v>1115</v>
      </c>
      <c r="L284" s="2" t="s">
        <v>1677</v>
      </c>
      <c r="M284" s="52" t="str">
        <f t="shared" si="16"/>
        <v>Boarder</v>
      </c>
      <c r="N284" s="52">
        <f t="shared" si="17"/>
        <v>274</v>
      </c>
      <c r="O284" s="2" t="s">
        <v>317</v>
      </c>
      <c r="P284" s="2"/>
      <c r="Q284" s="2">
        <v>62</v>
      </c>
      <c r="R284" s="52" t="s">
        <v>1651</v>
      </c>
    </row>
    <row r="285" spans="1:18" x14ac:dyDescent="0.2">
      <c r="A285" s="52">
        <v>284</v>
      </c>
      <c r="B285" t="s">
        <v>116</v>
      </c>
      <c r="C285" t="s">
        <v>192</v>
      </c>
      <c r="D285" t="s">
        <v>9</v>
      </c>
      <c r="E285" t="s">
        <v>5</v>
      </c>
      <c r="F285">
        <v>46</v>
      </c>
      <c r="H285" s="55">
        <f t="shared" si="18"/>
        <v>1845</v>
      </c>
      <c r="I285" s="55" t="str">
        <f t="shared" si="19"/>
        <v/>
      </c>
      <c r="J285" t="s">
        <v>319</v>
      </c>
      <c r="K285" t="s">
        <v>1115</v>
      </c>
      <c r="L285" s="2" t="s">
        <v>1677</v>
      </c>
      <c r="M285" s="52" t="str">
        <f t="shared" si="16"/>
        <v>Head</v>
      </c>
      <c r="N285" s="52">
        <f t="shared" si="17"/>
        <v>284</v>
      </c>
      <c r="O285" s="2" t="s">
        <v>318</v>
      </c>
      <c r="P285" s="2">
        <v>4</v>
      </c>
      <c r="Q285" s="2">
        <v>63</v>
      </c>
      <c r="R285" s="52" t="s">
        <v>1651</v>
      </c>
    </row>
    <row r="286" spans="1:18" x14ac:dyDescent="0.2">
      <c r="A286" s="52">
        <v>285</v>
      </c>
      <c r="B286" t="s">
        <v>116</v>
      </c>
      <c r="C286" t="s">
        <v>200</v>
      </c>
      <c r="D286" t="s">
        <v>397</v>
      </c>
      <c r="E286" t="s">
        <v>5</v>
      </c>
      <c r="G286">
        <v>45</v>
      </c>
      <c r="H286" s="55" t="str">
        <f t="shared" si="18"/>
        <v/>
      </c>
      <c r="I286" s="55">
        <f t="shared" si="19"/>
        <v>1846</v>
      </c>
      <c r="J286" t="s">
        <v>1301</v>
      </c>
      <c r="K286" t="s">
        <v>458</v>
      </c>
      <c r="L286" s="2" t="s">
        <v>1309</v>
      </c>
      <c r="M286" s="52" t="str">
        <f t="shared" si="16"/>
        <v>Wife</v>
      </c>
      <c r="N286" s="52">
        <f t="shared" si="17"/>
        <v>284</v>
      </c>
      <c r="O286" s="2" t="s">
        <v>318</v>
      </c>
      <c r="P286" s="2"/>
      <c r="Q286" s="2">
        <v>63</v>
      </c>
      <c r="R286" s="52" t="s">
        <v>1651</v>
      </c>
    </row>
    <row r="287" spans="1:18" x14ac:dyDescent="0.2">
      <c r="A287" s="52">
        <v>286</v>
      </c>
      <c r="B287" t="s">
        <v>116</v>
      </c>
      <c r="C287" t="s">
        <v>503</v>
      </c>
      <c r="D287" t="s">
        <v>400</v>
      </c>
      <c r="E287" t="s">
        <v>761</v>
      </c>
      <c r="G287">
        <v>20</v>
      </c>
      <c r="H287" s="55" t="str">
        <f t="shared" si="18"/>
        <v/>
      </c>
      <c r="I287" s="55">
        <f t="shared" si="19"/>
        <v>1871</v>
      </c>
      <c r="J287" t="s">
        <v>1716</v>
      </c>
      <c r="K287" t="s">
        <v>1115</v>
      </c>
      <c r="L287" s="2" t="s">
        <v>1677</v>
      </c>
      <c r="M287" s="52" t="str">
        <f t="shared" si="16"/>
        <v>Daughter</v>
      </c>
      <c r="N287" s="52">
        <f t="shared" si="17"/>
        <v>284</v>
      </c>
      <c r="O287" s="2" t="s">
        <v>318</v>
      </c>
      <c r="P287" s="2"/>
      <c r="Q287" s="2">
        <v>63</v>
      </c>
      <c r="R287" s="52" t="s">
        <v>1651</v>
      </c>
    </row>
    <row r="288" spans="1:18" x14ac:dyDescent="0.2">
      <c r="A288" s="52">
        <v>287</v>
      </c>
      <c r="B288" t="s">
        <v>116</v>
      </c>
      <c r="C288" t="s">
        <v>192</v>
      </c>
      <c r="D288" t="s">
        <v>409</v>
      </c>
      <c r="E288" t="s">
        <v>1309</v>
      </c>
      <c r="F288">
        <v>13</v>
      </c>
      <c r="H288" s="55">
        <f t="shared" si="18"/>
        <v>1878</v>
      </c>
      <c r="I288" s="55" t="str">
        <f t="shared" si="19"/>
        <v/>
      </c>
      <c r="J288" t="s">
        <v>1807</v>
      </c>
      <c r="K288" t="s">
        <v>1115</v>
      </c>
      <c r="L288" s="2" t="s">
        <v>1677</v>
      </c>
      <c r="M288" s="52" t="str">
        <f t="shared" si="16"/>
        <v>Son</v>
      </c>
      <c r="N288" s="52">
        <f t="shared" si="17"/>
        <v>284</v>
      </c>
      <c r="O288" s="2" t="s">
        <v>318</v>
      </c>
      <c r="P288" s="2"/>
      <c r="Q288" s="2">
        <v>63</v>
      </c>
      <c r="R288" s="52" t="s">
        <v>1651</v>
      </c>
    </row>
    <row r="289" spans="1:18" x14ac:dyDescent="0.2">
      <c r="A289" s="52">
        <v>288</v>
      </c>
      <c r="B289" t="s">
        <v>116</v>
      </c>
      <c r="C289" t="s">
        <v>167</v>
      </c>
      <c r="D289" t="s">
        <v>409</v>
      </c>
      <c r="E289" t="s">
        <v>1309</v>
      </c>
      <c r="F289">
        <v>9</v>
      </c>
      <c r="H289" s="55">
        <f t="shared" si="18"/>
        <v>1882</v>
      </c>
      <c r="I289" s="55" t="str">
        <f t="shared" si="19"/>
        <v/>
      </c>
      <c r="J289" t="s">
        <v>784</v>
      </c>
      <c r="K289" t="s">
        <v>1115</v>
      </c>
      <c r="L289" s="2" t="s">
        <v>1309</v>
      </c>
      <c r="M289" s="52" t="str">
        <f t="shared" si="16"/>
        <v>Son</v>
      </c>
      <c r="N289" s="52">
        <f t="shared" si="17"/>
        <v>284</v>
      </c>
      <c r="O289" s="2" t="s">
        <v>318</v>
      </c>
      <c r="P289" s="2"/>
      <c r="Q289" s="2">
        <v>63</v>
      </c>
      <c r="R289" s="52" t="s">
        <v>1651</v>
      </c>
    </row>
    <row r="290" spans="1:18" x14ac:dyDescent="0.2">
      <c r="A290" s="52">
        <v>289</v>
      </c>
      <c r="B290" t="s">
        <v>116</v>
      </c>
      <c r="C290" t="s">
        <v>485</v>
      </c>
      <c r="D290" t="s">
        <v>409</v>
      </c>
      <c r="E290" t="s">
        <v>1309</v>
      </c>
      <c r="F290">
        <v>6</v>
      </c>
      <c r="H290" s="55">
        <f t="shared" si="18"/>
        <v>1885</v>
      </c>
      <c r="I290" s="55" t="str">
        <f t="shared" si="19"/>
        <v/>
      </c>
      <c r="J290" t="s">
        <v>784</v>
      </c>
      <c r="K290" t="s">
        <v>1115</v>
      </c>
      <c r="L290" s="2" t="s">
        <v>1309</v>
      </c>
      <c r="M290" s="52" t="str">
        <f t="shared" si="16"/>
        <v>Son</v>
      </c>
      <c r="N290" s="52">
        <f t="shared" si="17"/>
        <v>284</v>
      </c>
      <c r="O290" s="2" t="s">
        <v>318</v>
      </c>
      <c r="P290" s="2"/>
      <c r="Q290" s="2">
        <v>63</v>
      </c>
      <c r="R290" s="52" t="s">
        <v>1651</v>
      </c>
    </row>
    <row r="291" spans="1:18" x14ac:dyDescent="0.2">
      <c r="A291" s="52">
        <v>290</v>
      </c>
      <c r="B291" t="s">
        <v>271</v>
      </c>
      <c r="C291" t="s">
        <v>269</v>
      </c>
      <c r="D291" t="s">
        <v>9</v>
      </c>
      <c r="E291" t="s">
        <v>5</v>
      </c>
      <c r="F291">
        <v>39</v>
      </c>
      <c r="H291" s="55">
        <f t="shared" si="18"/>
        <v>1852</v>
      </c>
      <c r="I291" s="55" t="str">
        <f t="shared" si="19"/>
        <v/>
      </c>
      <c r="J291" t="s">
        <v>37</v>
      </c>
      <c r="K291" t="s">
        <v>1808</v>
      </c>
      <c r="L291" s="2" t="s">
        <v>1677</v>
      </c>
      <c r="M291" s="52" t="str">
        <f t="shared" si="16"/>
        <v>Head</v>
      </c>
      <c r="N291" s="52">
        <f t="shared" si="17"/>
        <v>290</v>
      </c>
      <c r="O291" s="2" t="s">
        <v>318</v>
      </c>
      <c r="P291" s="2">
        <v>0</v>
      </c>
      <c r="Q291" s="2">
        <v>64</v>
      </c>
      <c r="R291" s="52" t="s">
        <v>1651</v>
      </c>
    </row>
    <row r="292" spans="1:18" x14ac:dyDescent="0.2">
      <c r="A292" s="52">
        <v>291</v>
      </c>
      <c r="B292" t="s">
        <v>271</v>
      </c>
      <c r="C292" t="s">
        <v>1809</v>
      </c>
      <c r="D292" t="s">
        <v>397</v>
      </c>
      <c r="E292" t="s">
        <v>5</v>
      </c>
      <c r="G292">
        <v>38</v>
      </c>
      <c r="H292" s="55" t="str">
        <f t="shared" si="18"/>
        <v/>
      </c>
      <c r="I292" s="55">
        <f t="shared" si="19"/>
        <v>1853</v>
      </c>
      <c r="J292" t="s">
        <v>1301</v>
      </c>
      <c r="K292" t="s">
        <v>1285</v>
      </c>
      <c r="L292" s="2" t="s">
        <v>1309</v>
      </c>
      <c r="M292" s="52" t="str">
        <f t="shared" si="16"/>
        <v>Wife</v>
      </c>
      <c r="N292" s="52">
        <f t="shared" si="17"/>
        <v>290</v>
      </c>
      <c r="O292" s="2" t="s">
        <v>318</v>
      </c>
      <c r="P292" s="2"/>
      <c r="Q292" s="2">
        <v>64</v>
      </c>
      <c r="R292" s="52" t="s">
        <v>1651</v>
      </c>
    </row>
    <row r="293" spans="1:18" x14ac:dyDescent="0.2">
      <c r="A293" s="52">
        <v>292</v>
      </c>
      <c r="B293" t="s">
        <v>271</v>
      </c>
      <c r="C293" t="s">
        <v>60</v>
      </c>
      <c r="D293" t="s">
        <v>409</v>
      </c>
      <c r="E293" t="s">
        <v>761</v>
      </c>
      <c r="F293">
        <v>14</v>
      </c>
      <c r="H293" s="55">
        <f t="shared" si="18"/>
        <v>1877</v>
      </c>
      <c r="I293" s="55" t="str">
        <f t="shared" si="19"/>
        <v/>
      </c>
      <c r="J293" t="s">
        <v>1301</v>
      </c>
      <c r="K293" t="s">
        <v>1115</v>
      </c>
      <c r="L293" s="2" t="s">
        <v>1309</v>
      </c>
      <c r="M293" s="52" t="str">
        <f t="shared" si="16"/>
        <v>Son</v>
      </c>
      <c r="N293" s="52">
        <f t="shared" si="17"/>
        <v>290</v>
      </c>
      <c r="O293" s="2" t="s">
        <v>318</v>
      </c>
      <c r="P293" s="2"/>
      <c r="Q293" s="2">
        <v>64</v>
      </c>
      <c r="R293" s="52" t="s">
        <v>1651</v>
      </c>
    </row>
    <row r="294" spans="1:18" x14ac:dyDescent="0.2">
      <c r="A294" s="52">
        <v>293</v>
      </c>
      <c r="B294" t="s">
        <v>86</v>
      </c>
      <c r="C294" t="s">
        <v>111</v>
      </c>
      <c r="D294" t="s">
        <v>525</v>
      </c>
      <c r="E294" t="s">
        <v>761</v>
      </c>
      <c r="G294">
        <v>8</v>
      </c>
      <c r="H294" s="55" t="str">
        <f t="shared" si="18"/>
        <v/>
      </c>
      <c r="I294" s="55">
        <f t="shared" si="19"/>
        <v>1883</v>
      </c>
      <c r="J294" t="s">
        <v>1301</v>
      </c>
      <c r="K294" t="s">
        <v>1115</v>
      </c>
      <c r="L294" s="2" t="s">
        <v>1309</v>
      </c>
      <c r="M294" s="52" t="str">
        <f t="shared" si="16"/>
        <v>Boarder</v>
      </c>
      <c r="N294" s="52">
        <f t="shared" si="17"/>
        <v>290</v>
      </c>
      <c r="O294" s="2" t="s">
        <v>318</v>
      </c>
      <c r="P294" s="2"/>
      <c r="Q294" s="2">
        <v>64</v>
      </c>
      <c r="R294" s="52" t="s">
        <v>1651</v>
      </c>
    </row>
    <row r="295" spans="1:18" x14ac:dyDescent="0.2">
      <c r="A295" s="52">
        <v>294</v>
      </c>
      <c r="B295" t="s">
        <v>1810</v>
      </c>
      <c r="C295" t="s">
        <v>482</v>
      </c>
      <c r="D295" t="s">
        <v>9</v>
      </c>
      <c r="E295" t="s">
        <v>5</v>
      </c>
      <c r="F295">
        <v>30</v>
      </c>
      <c r="H295" s="55">
        <f t="shared" si="18"/>
        <v>1861</v>
      </c>
      <c r="I295" s="55" t="str">
        <f t="shared" si="19"/>
        <v/>
      </c>
      <c r="J295" t="s">
        <v>1688</v>
      </c>
      <c r="K295" t="s">
        <v>1811</v>
      </c>
      <c r="L295" s="2" t="s">
        <v>1677</v>
      </c>
      <c r="M295" s="52" t="str">
        <f t="shared" si="16"/>
        <v>Head</v>
      </c>
      <c r="N295" s="52">
        <f t="shared" si="17"/>
        <v>294</v>
      </c>
      <c r="O295" s="2" t="s">
        <v>318</v>
      </c>
      <c r="P295" s="2">
        <v>3</v>
      </c>
      <c r="Q295" s="2">
        <v>65</v>
      </c>
      <c r="R295" s="52" t="s">
        <v>1651</v>
      </c>
    </row>
    <row r="296" spans="1:18" x14ac:dyDescent="0.2">
      <c r="A296" s="52">
        <v>295</v>
      </c>
      <c r="B296" t="s">
        <v>1810</v>
      </c>
      <c r="C296" t="s">
        <v>503</v>
      </c>
      <c r="D296" t="s">
        <v>397</v>
      </c>
      <c r="E296" t="s">
        <v>5</v>
      </c>
      <c r="G296">
        <v>29</v>
      </c>
      <c r="H296" s="55" t="str">
        <f t="shared" si="18"/>
        <v/>
      </c>
      <c r="I296" s="55">
        <f t="shared" si="19"/>
        <v>1862</v>
      </c>
      <c r="J296" t="s">
        <v>1301</v>
      </c>
      <c r="K296" t="s">
        <v>612</v>
      </c>
      <c r="L296" s="2" t="s">
        <v>1309</v>
      </c>
      <c r="M296" s="52" t="str">
        <f t="shared" si="16"/>
        <v>Wife</v>
      </c>
      <c r="N296" s="52">
        <f t="shared" si="17"/>
        <v>294</v>
      </c>
      <c r="O296" s="2" t="s">
        <v>318</v>
      </c>
      <c r="P296" s="2"/>
      <c r="Q296" s="2">
        <v>65</v>
      </c>
      <c r="R296" s="52" t="s">
        <v>1651</v>
      </c>
    </row>
    <row r="297" spans="1:18" x14ac:dyDescent="0.2">
      <c r="A297" s="52">
        <v>296</v>
      </c>
      <c r="B297" t="s">
        <v>1810</v>
      </c>
      <c r="C297" t="s">
        <v>399</v>
      </c>
      <c r="D297" t="s">
        <v>400</v>
      </c>
      <c r="E297" t="s">
        <v>1309</v>
      </c>
      <c r="G297">
        <v>6</v>
      </c>
      <c r="H297" s="55" t="str">
        <f t="shared" si="18"/>
        <v/>
      </c>
      <c r="I297" s="55">
        <f t="shared" si="19"/>
        <v>1885</v>
      </c>
      <c r="J297" t="s">
        <v>1301</v>
      </c>
      <c r="K297" t="s">
        <v>1811</v>
      </c>
      <c r="L297" s="2" t="s">
        <v>1309</v>
      </c>
      <c r="M297" s="52" t="str">
        <f t="shared" si="16"/>
        <v>Daughter</v>
      </c>
      <c r="N297" s="52">
        <f t="shared" si="17"/>
        <v>294</v>
      </c>
      <c r="O297" s="2" t="s">
        <v>318</v>
      </c>
      <c r="P297" s="2"/>
      <c r="Q297" s="2">
        <v>65</v>
      </c>
      <c r="R297" s="52" t="s">
        <v>1651</v>
      </c>
    </row>
    <row r="298" spans="1:18" x14ac:dyDescent="0.2">
      <c r="A298" s="52">
        <v>297</v>
      </c>
      <c r="B298" t="s">
        <v>1810</v>
      </c>
      <c r="C298" t="s">
        <v>44</v>
      </c>
      <c r="D298" t="s">
        <v>409</v>
      </c>
      <c r="E298" t="s">
        <v>1309</v>
      </c>
      <c r="F298">
        <v>4</v>
      </c>
      <c r="H298" s="55">
        <f t="shared" si="18"/>
        <v>1887</v>
      </c>
      <c r="I298" s="55" t="str">
        <f t="shared" si="19"/>
        <v/>
      </c>
      <c r="J298" t="s">
        <v>1301</v>
      </c>
      <c r="K298" t="s">
        <v>1811</v>
      </c>
      <c r="L298" s="2" t="s">
        <v>1309</v>
      </c>
      <c r="M298" s="52" t="str">
        <f t="shared" si="16"/>
        <v>Son</v>
      </c>
      <c r="N298" s="52">
        <f t="shared" si="17"/>
        <v>294</v>
      </c>
      <c r="O298" s="2" t="s">
        <v>318</v>
      </c>
      <c r="P298" s="2"/>
      <c r="Q298" s="2">
        <v>65</v>
      </c>
      <c r="R298" s="52" t="s">
        <v>1651</v>
      </c>
    </row>
    <row r="299" spans="1:18" x14ac:dyDescent="0.2">
      <c r="A299" s="52">
        <v>298</v>
      </c>
      <c r="B299" t="s">
        <v>342</v>
      </c>
      <c r="C299" t="s">
        <v>113</v>
      </c>
      <c r="D299" t="s">
        <v>9</v>
      </c>
      <c r="E299" t="s">
        <v>5</v>
      </c>
      <c r="F299">
        <v>42</v>
      </c>
      <c r="H299" s="55">
        <f t="shared" si="18"/>
        <v>1849</v>
      </c>
      <c r="I299" s="55" t="str">
        <f t="shared" si="19"/>
        <v/>
      </c>
      <c r="J299" t="s">
        <v>320</v>
      </c>
      <c r="K299" t="s">
        <v>861</v>
      </c>
      <c r="L299" s="2" t="s">
        <v>1677</v>
      </c>
      <c r="M299" s="52" t="str">
        <f t="shared" si="16"/>
        <v>Head</v>
      </c>
      <c r="N299" s="52">
        <f t="shared" si="17"/>
        <v>298</v>
      </c>
      <c r="O299" s="2" t="s">
        <v>318</v>
      </c>
      <c r="P299" s="2">
        <v>4</v>
      </c>
      <c r="Q299" s="2">
        <v>66</v>
      </c>
      <c r="R299" s="52" t="s">
        <v>1651</v>
      </c>
    </row>
    <row r="300" spans="1:18" x14ac:dyDescent="0.2">
      <c r="A300" s="52">
        <v>299</v>
      </c>
      <c r="B300" t="s">
        <v>342</v>
      </c>
      <c r="C300" t="s">
        <v>169</v>
      </c>
      <c r="D300" t="s">
        <v>397</v>
      </c>
      <c r="E300" t="s">
        <v>5</v>
      </c>
      <c r="G300">
        <v>32</v>
      </c>
      <c r="H300" s="55" t="str">
        <f t="shared" si="18"/>
        <v/>
      </c>
      <c r="I300" s="55">
        <f t="shared" si="19"/>
        <v>1859</v>
      </c>
      <c r="J300" t="s">
        <v>1301</v>
      </c>
      <c r="K300" t="s">
        <v>1162</v>
      </c>
      <c r="L300" s="2" t="s">
        <v>1309</v>
      </c>
      <c r="M300" s="52" t="str">
        <f t="shared" si="16"/>
        <v>Wife</v>
      </c>
      <c r="N300" s="52">
        <f t="shared" si="17"/>
        <v>298</v>
      </c>
      <c r="O300" s="2" t="s">
        <v>318</v>
      </c>
      <c r="P300" s="2"/>
      <c r="Q300" s="2">
        <v>66</v>
      </c>
      <c r="R300" s="52" t="s">
        <v>1651</v>
      </c>
    </row>
    <row r="301" spans="1:18" x14ac:dyDescent="0.2">
      <c r="A301" s="52">
        <v>300</v>
      </c>
      <c r="B301" t="s">
        <v>342</v>
      </c>
      <c r="C301" t="s">
        <v>324</v>
      </c>
      <c r="D301" t="s">
        <v>409</v>
      </c>
      <c r="E301" t="s">
        <v>1309</v>
      </c>
      <c r="F301">
        <v>12</v>
      </c>
      <c r="H301" s="55">
        <f t="shared" si="18"/>
        <v>1879</v>
      </c>
      <c r="I301" s="55" t="str">
        <f t="shared" si="19"/>
        <v/>
      </c>
      <c r="J301" t="s">
        <v>1301</v>
      </c>
      <c r="K301" t="s">
        <v>861</v>
      </c>
      <c r="L301" s="2" t="s">
        <v>1309</v>
      </c>
      <c r="M301" s="52" t="str">
        <f t="shared" si="16"/>
        <v>Son</v>
      </c>
      <c r="N301" s="52">
        <f t="shared" si="17"/>
        <v>298</v>
      </c>
      <c r="O301" s="2" t="s">
        <v>318</v>
      </c>
      <c r="P301" s="2"/>
      <c r="Q301" s="2">
        <v>66</v>
      </c>
      <c r="R301" s="52" t="s">
        <v>1651</v>
      </c>
    </row>
    <row r="302" spans="1:18" x14ac:dyDescent="0.2">
      <c r="A302" s="52">
        <v>301</v>
      </c>
      <c r="B302" t="s">
        <v>342</v>
      </c>
      <c r="C302" t="s">
        <v>1252</v>
      </c>
      <c r="D302" t="s">
        <v>400</v>
      </c>
      <c r="E302" t="s">
        <v>1309</v>
      </c>
      <c r="G302">
        <v>11</v>
      </c>
      <c r="H302" s="55" t="str">
        <f t="shared" si="18"/>
        <v/>
      </c>
      <c r="I302" s="55">
        <f t="shared" si="19"/>
        <v>1880</v>
      </c>
      <c r="J302" t="s">
        <v>1301</v>
      </c>
      <c r="K302" t="s">
        <v>861</v>
      </c>
      <c r="L302" s="2" t="s">
        <v>1309</v>
      </c>
      <c r="M302" s="52" t="str">
        <f t="shared" si="16"/>
        <v>Daughter</v>
      </c>
      <c r="N302" s="52">
        <f t="shared" si="17"/>
        <v>298</v>
      </c>
      <c r="O302" s="2" t="s">
        <v>318</v>
      </c>
      <c r="P302" s="2"/>
      <c r="Q302" s="2">
        <v>66</v>
      </c>
      <c r="R302" s="52" t="s">
        <v>1651</v>
      </c>
    </row>
    <row r="303" spans="1:18" x14ac:dyDescent="0.2">
      <c r="A303" s="52">
        <v>302</v>
      </c>
      <c r="B303" t="s">
        <v>342</v>
      </c>
      <c r="C303" t="s">
        <v>1812</v>
      </c>
      <c r="D303" t="s">
        <v>400</v>
      </c>
      <c r="E303" t="s">
        <v>1309</v>
      </c>
      <c r="G303">
        <v>4</v>
      </c>
      <c r="H303" s="55" t="str">
        <f t="shared" si="18"/>
        <v/>
      </c>
      <c r="I303" s="55">
        <f t="shared" si="19"/>
        <v>1887</v>
      </c>
      <c r="J303" t="s">
        <v>1301</v>
      </c>
      <c r="K303" t="s">
        <v>861</v>
      </c>
      <c r="L303" s="2" t="s">
        <v>1309</v>
      </c>
      <c r="M303" s="52" t="str">
        <f t="shared" si="16"/>
        <v>Daughter</v>
      </c>
      <c r="N303" s="52">
        <f t="shared" si="17"/>
        <v>298</v>
      </c>
      <c r="O303" s="2" t="s">
        <v>318</v>
      </c>
      <c r="P303" s="2"/>
      <c r="Q303" s="2">
        <v>66</v>
      </c>
      <c r="R303" s="52" t="s">
        <v>1651</v>
      </c>
    </row>
    <row r="304" spans="1:18" x14ac:dyDescent="0.2">
      <c r="A304" s="52">
        <v>303</v>
      </c>
      <c r="B304" t="s">
        <v>343</v>
      </c>
      <c r="C304" t="s">
        <v>344</v>
      </c>
      <c r="D304" t="s">
        <v>9</v>
      </c>
      <c r="E304" t="s">
        <v>5</v>
      </c>
      <c r="F304">
        <v>28</v>
      </c>
      <c r="H304" s="55">
        <f t="shared" si="18"/>
        <v>1863</v>
      </c>
      <c r="I304" s="55" t="str">
        <f t="shared" si="19"/>
        <v/>
      </c>
      <c r="J304" t="s">
        <v>234</v>
      </c>
      <c r="K304" t="s">
        <v>603</v>
      </c>
      <c r="L304" s="2" t="s">
        <v>1677</v>
      </c>
      <c r="M304" s="52" t="str">
        <f t="shared" si="16"/>
        <v>Head</v>
      </c>
      <c r="N304" s="52">
        <f t="shared" si="17"/>
        <v>303</v>
      </c>
      <c r="O304" s="2" t="s">
        <v>318</v>
      </c>
      <c r="P304" s="2"/>
      <c r="Q304" s="2">
        <v>67</v>
      </c>
      <c r="R304" s="52" t="s">
        <v>1651</v>
      </c>
    </row>
    <row r="305" spans="1:18" x14ac:dyDescent="0.2">
      <c r="A305" s="52">
        <v>304</v>
      </c>
      <c r="B305" t="s">
        <v>343</v>
      </c>
      <c r="C305" t="s">
        <v>335</v>
      </c>
      <c r="D305" t="s">
        <v>397</v>
      </c>
      <c r="E305" t="s">
        <v>5</v>
      </c>
      <c r="G305">
        <v>21</v>
      </c>
      <c r="H305" s="55" t="str">
        <f t="shared" si="18"/>
        <v/>
      </c>
      <c r="I305" s="55">
        <f t="shared" si="19"/>
        <v>1870</v>
      </c>
      <c r="J305" t="s">
        <v>1301</v>
      </c>
      <c r="K305" t="s">
        <v>601</v>
      </c>
      <c r="L305" s="2" t="s">
        <v>1309</v>
      </c>
      <c r="M305" s="52" t="str">
        <f t="shared" si="16"/>
        <v>Wife</v>
      </c>
      <c r="N305" s="52">
        <f t="shared" si="17"/>
        <v>303</v>
      </c>
      <c r="O305" s="2" t="s">
        <v>318</v>
      </c>
      <c r="P305" s="2"/>
      <c r="Q305" s="2">
        <v>67</v>
      </c>
      <c r="R305" s="52" t="s">
        <v>1651</v>
      </c>
    </row>
    <row r="306" spans="1:18" x14ac:dyDescent="0.2">
      <c r="A306" s="52">
        <v>305</v>
      </c>
      <c r="B306" t="s">
        <v>343</v>
      </c>
      <c r="C306" t="s">
        <v>1813</v>
      </c>
      <c r="D306" t="s">
        <v>409</v>
      </c>
      <c r="E306" t="s">
        <v>1309</v>
      </c>
      <c r="F306">
        <v>2</v>
      </c>
      <c r="H306" s="55">
        <f t="shared" si="18"/>
        <v>1889</v>
      </c>
      <c r="I306" s="55" t="str">
        <f t="shared" si="19"/>
        <v/>
      </c>
      <c r="J306" t="s">
        <v>1301</v>
      </c>
      <c r="K306" t="s">
        <v>625</v>
      </c>
      <c r="L306" s="2" t="s">
        <v>1309</v>
      </c>
      <c r="M306" s="52" t="str">
        <f t="shared" si="16"/>
        <v>Son</v>
      </c>
      <c r="N306" s="52">
        <f t="shared" si="17"/>
        <v>303</v>
      </c>
      <c r="O306" s="2" t="s">
        <v>318</v>
      </c>
      <c r="P306" s="2"/>
      <c r="Q306" s="2">
        <v>67</v>
      </c>
      <c r="R306" s="52" t="s">
        <v>1651</v>
      </c>
    </row>
    <row r="307" spans="1:18" x14ac:dyDescent="0.2">
      <c r="A307" s="52">
        <v>306</v>
      </c>
      <c r="B307" t="s">
        <v>293</v>
      </c>
      <c r="C307" t="s">
        <v>192</v>
      </c>
      <c r="D307" t="s">
        <v>1814</v>
      </c>
      <c r="E307" t="s">
        <v>502</v>
      </c>
      <c r="F307">
        <v>42</v>
      </c>
      <c r="H307" s="55">
        <f t="shared" si="18"/>
        <v>1849</v>
      </c>
      <c r="I307" s="55" t="str">
        <f t="shared" si="19"/>
        <v/>
      </c>
      <c r="J307" t="s">
        <v>234</v>
      </c>
      <c r="K307" t="s">
        <v>733</v>
      </c>
      <c r="L307" s="2" t="s">
        <v>1677</v>
      </c>
      <c r="M307" s="52" t="str">
        <f t="shared" si="16"/>
        <v>Father</v>
      </c>
      <c r="N307" s="52">
        <f t="shared" si="17"/>
        <v>303</v>
      </c>
      <c r="O307" s="2" t="s">
        <v>318</v>
      </c>
      <c r="P307" s="2"/>
      <c r="Q307" s="2">
        <v>67</v>
      </c>
      <c r="R307" s="52" t="s">
        <v>1651</v>
      </c>
    </row>
    <row r="308" spans="1:18" x14ac:dyDescent="0.2">
      <c r="A308" s="52">
        <v>307</v>
      </c>
      <c r="B308" t="s">
        <v>293</v>
      </c>
      <c r="C308" t="s">
        <v>448</v>
      </c>
      <c r="D308" t="s">
        <v>1815</v>
      </c>
      <c r="E308" t="s">
        <v>761</v>
      </c>
      <c r="F308">
        <v>15</v>
      </c>
      <c r="H308" s="55">
        <f t="shared" si="18"/>
        <v>1876</v>
      </c>
      <c r="I308" s="55" t="str">
        <f t="shared" si="19"/>
        <v/>
      </c>
      <c r="J308" t="s">
        <v>234</v>
      </c>
      <c r="K308" t="s">
        <v>1179</v>
      </c>
      <c r="L308" s="2" t="s">
        <v>1677</v>
      </c>
      <c r="M308" s="52" t="str">
        <f t="shared" si="16"/>
        <v>Brother-in-Law</v>
      </c>
      <c r="N308" s="52">
        <f t="shared" si="17"/>
        <v>303</v>
      </c>
      <c r="O308" s="2" t="s">
        <v>318</v>
      </c>
      <c r="P308" s="2"/>
      <c r="Q308" s="2">
        <v>67</v>
      </c>
      <c r="R308" s="52" t="s">
        <v>1651</v>
      </c>
    </row>
    <row r="309" spans="1:18" x14ac:dyDescent="0.2">
      <c r="A309" s="52">
        <v>308</v>
      </c>
      <c r="B309" t="s">
        <v>411</v>
      </c>
      <c r="C309" t="s">
        <v>411</v>
      </c>
      <c r="D309" t="s">
        <v>411</v>
      </c>
      <c r="E309" t="s">
        <v>1309</v>
      </c>
      <c r="H309" s="55"/>
      <c r="I309" s="55"/>
      <c r="J309" t="s">
        <v>411</v>
      </c>
      <c r="K309" t="s">
        <v>411</v>
      </c>
      <c r="L309" s="2" t="s">
        <v>1309</v>
      </c>
      <c r="M309" s="52" t="str">
        <f t="shared" si="16"/>
        <v>Vacant</v>
      </c>
      <c r="N309" s="52">
        <v>308</v>
      </c>
      <c r="O309" s="2" t="s">
        <v>318</v>
      </c>
      <c r="P309" s="2"/>
      <c r="Q309" s="2">
        <v>168</v>
      </c>
      <c r="R309" s="52" t="s">
        <v>3479</v>
      </c>
    </row>
    <row r="310" spans="1:18" x14ac:dyDescent="0.2">
      <c r="A310" s="52">
        <v>309</v>
      </c>
      <c r="B310" t="s">
        <v>81</v>
      </c>
      <c r="C310" t="s">
        <v>345</v>
      </c>
      <c r="D310" t="s">
        <v>9</v>
      </c>
      <c r="E310" t="s">
        <v>427</v>
      </c>
      <c r="G310">
        <v>49</v>
      </c>
      <c r="H310" s="55" t="str">
        <f t="shared" si="18"/>
        <v/>
      </c>
      <c r="I310" s="55">
        <f t="shared" si="19"/>
        <v>1842</v>
      </c>
      <c r="J310" t="s">
        <v>314</v>
      </c>
      <c r="K310" t="s">
        <v>733</v>
      </c>
      <c r="L310" s="2" t="s">
        <v>1705</v>
      </c>
      <c r="M310" s="52" t="str">
        <f t="shared" si="16"/>
        <v>Head</v>
      </c>
      <c r="N310" s="52">
        <f>IF(OR(M310="Vacant",M310="Head"),A310,N308)</f>
        <v>309</v>
      </c>
      <c r="O310" s="2" t="s">
        <v>318</v>
      </c>
      <c r="P310" s="2"/>
      <c r="Q310" s="2">
        <v>68</v>
      </c>
      <c r="R310" s="52" t="s">
        <v>1651</v>
      </c>
    </row>
    <row r="311" spans="1:18" x14ac:dyDescent="0.2">
      <c r="A311" s="52">
        <v>310</v>
      </c>
      <c r="B311" t="s">
        <v>81</v>
      </c>
      <c r="C311" t="s">
        <v>1151</v>
      </c>
      <c r="D311" t="s">
        <v>409</v>
      </c>
      <c r="E311" t="s">
        <v>761</v>
      </c>
      <c r="F311">
        <v>27</v>
      </c>
      <c r="H311" s="55">
        <f t="shared" si="18"/>
        <v>1864</v>
      </c>
      <c r="I311" s="55" t="str">
        <f t="shared" si="19"/>
        <v/>
      </c>
      <c r="J311" t="s">
        <v>234</v>
      </c>
      <c r="K311" t="s">
        <v>1115</v>
      </c>
      <c r="L311" s="2" t="s">
        <v>1677</v>
      </c>
      <c r="M311" s="52" t="str">
        <f t="shared" si="16"/>
        <v>Son</v>
      </c>
      <c r="N311" s="52">
        <f t="shared" si="17"/>
        <v>309</v>
      </c>
      <c r="O311" s="2" t="s">
        <v>318</v>
      </c>
      <c r="P311" s="2"/>
      <c r="Q311" s="2">
        <v>68</v>
      </c>
      <c r="R311" s="52" t="s">
        <v>1651</v>
      </c>
    </row>
    <row r="312" spans="1:18" x14ac:dyDescent="0.2">
      <c r="A312" s="52">
        <v>311</v>
      </c>
      <c r="B312" t="s">
        <v>81</v>
      </c>
      <c r="C312" t="s">
        <v>50</v>
      </c>
      <c r="D312" t="s">
        <v>409</v>
      </c>
      <c r="E312" t="s">
        <v>761</v>
      </c>
      <c r="F312">
        <v>23</v>
      </c>
      <c r="H312" s="55">
        <f t="shared" si="18"/>
        <v>1868</v>
      </c>
      <c r="I312" s="55" t="str">
        <f t="shared" si="19"/>
        <v/>
      </c>
      <c r="J312" t="s">
        <v>234</v>
      </c>
      <c r="K312" t="s">
        <v>1115</v>
      </c>
      <c r="L312" s="2" t="s">
        <v>1677</v>
      </c>
      <c r="M312" s="52" t="str">
        <f t="shared" si="16"/>
        <v>Son</v>
      </c>
      <c r="N312" s="52">
        <f t="shared" si="17"/>
        <v>309</v>
      </c>
      <c r="O312" s="2" t="s">
        <v>318</v>
      </c>
      <c r="P312" s="2"/>
      <c r="Q312" s="2">
        <v>68</v>
      </c>
      <c r="R312" s="52" t="s">
        <v>1651</v>
      </c>
    </row>
    <row r="313" spans="1:18" x14ac:dyDescent="0.2">
      <c r="A313" s="52">
        <v>312</v>
      </c>
      <c r="B313" t="s">
        <v>81</v>
      </c>
      <c r="C313" t="s">
        <v>167</v>
      </c>
      <c r="D313" t="s">
        <v>409</v>
      </c>
      <c r="E313" t="s">
        <v>761</v>
      </c>
      <c r="F313">
        <v>22</v>
      </c>
      <c r="H313" s="55">
        <f t="shared" si="18"/>
        <v>1869</v>
      </c>
      <c r="I313" s="55" t="str">
        <f t="shared" si="19"/>
        <v/>
      </c>
      <c r="J313" t="s">
        <v>234</v>
      </c>
      <c r="K313" t="s">
        <v>1115</v>
      </c>
      <c r="L313" s="2" t="s">
        <v>1677</v>
      </c>
      <c r="M313" s="52" t="str">
        <f t="shared" si="16"/>
        <v>Son</v>
      </c>
      <c r="N313" s="52">
        <f t="shared" si="17"/>
        <v>309</v>
      </c>
      <c r="O313" s="2" t="s">
        <v>318</v>
      </c>
      <c r="P313" s="2"/>
      <c r="Q313" s="2">
        <v>68</v>
      </c>
      <c r="R313" s="52" t="s">
        <v>1651</v>
      </c>
    </row>
    <row r="314" spans="1:18" x14ac:dyDescent="0.2">
      <c r="A314" s="52">
        <v>313</v>
      </c>
      <c r="B314" t="s">
        <v>81</v>
      </c>
      <c r="C314" t="s">
        <v>123</v>
      </c>
      <c r="D314" t="s">
        <v>400</v>
      </c>
      <c r="E314" t="s">
        <v>761</v>
      </c>
      <c r="G314">
        <v>19</v>
      </c>
      <c r="H314" s="55" t="str">
        <f t="shared" si="18"/>
        <v/>
      </c>
      <c r="I314" s="55">
        <f t="shared" si="19"/>
        <v>1872</v>
      </c>
      <c r="J314" t="s">
        <v>542</v>
      </c>
      <c r="K314" t="s">
        <v>1115</v>
      </c>
      <c r="L314" s="2" t="s">
        <v>1677</v>
      </c>
      <c r="M314" s="52" t="str">
        <f t="shared" si="16"/>
        <v>Daughter</v>
      </c>
      <c r="N314" s="52">
        <f t="shared" si="17"/>
        <v>309</v>
      </c>
      <c r="O314" s="2" t="s">
        <v>318</v>
      </c>
      <c r="P314" s="2"/>
      <c r="Q314" s="2">
        <v>68</v>
      </c>
      <c r="R314" s="52" t="s">
        <v>1651</v>
      </c>
    </row>
    <row r="315" spans="1:18" x14ac:dyDescent="0.2">
      <c r="A315" s="52">
        <v>314</v>
      </c>
      <c r="B315" t="s">
        <v>81</v>
      </c>
      <c r="C315" s="9" t="s">
        <v>174</v>
      </c>
      <c r="D315" t="s">
        <v>409</v>
      </c>
      <c r="E315" t="s">
        <v>761</v>
      </c>
      <c r="F315">
        <v>14</v>
      </c>
      <c r="H315" s="55">
        <f t="shared" si="18"/>
        <v>1877</v>
      </c>
      <c r="I315" s="55" t="str">
        <f t="shared" si="19"/>
        <v/>
      </c>
      <c r="J315" t="s">
        <v>234</v>
      </c>
      <c r="K315" t="s">
        <v>1115</v>
      </c>
      <c r="L315" s="2" t="s">
        <v>1677</v>
      </c>
      <c r="M315" s="52" t="str">
        <f t="shared" si="16"/>
        <v>Son</v>
      </c>
      <c r="N315" s="52">
        <f t="shared" si="17"/>
        <v>309</v>
      </c>
      <c r="O315" s="2" t="s">
        <v>318</v>
      </c>
      <c r="P315" s="2"/>
      <c r="Q315" s="2">
        <v>68</v>
      </c>
      <c r="R315" s="52" t="s">
        <v>1651</v>
      </c>
    </row>
    <row r="316" spans="1:18" x14ac:dyDescent="0.2">
      <c r="A316" s="52">
        <v>315</v>
      </c>
      <c r="B316" t="s">
        <v>81</v>
      </c>
      <c r="C316" t="s">
        <v>390</v>
      </c>
      <c r="D316" t="s">
        <v>400</v>
      </c>
      <c r="E316" t="s">
        <v>761</v>
      </c>
      <c r="G316">
        <v>8</v>
      </c>
      <c r="H316" s="55" t="str">
        <f t="shared" si="18"/>
        <v/>
      </c>
      <c r="I316" s="55">
        <f t="shared" si="19"/>
        <v>1883</v>
      </c>
      <c r="J316" t="s">
        <v>784</v>
      </c>
      <c r="K316" t="s">
        <v>1115</v>
      </c>
      <c r="L316" s="2" t="s">
        <v>1309</v>
      </c>
      <c r="M316" s="52" t="str">
        <f t="shared" si="16"/>
        <v>Daughter</v>
      </c>
      <c r="N316" s="52">
        <f t="shared" si="17"/>
        <v>309</v>
      </c>
      <c r="O316" s="2" t="s">
        <v>318</v>
      </c>
      <c r="P316" s="2"/>
      <c r="Q316" s="2">
        <v>68</v>
      </c>
      <c r="R316" s="52" t="s">
        <v>1651</v>
      </c>
    </row>
  </sheetData>
  <autoFilter ref="A1:R316"/>
  <phoneticPr fontId="0" type="noConversion"/>
  <pageMargins left="0.75" right="0.75" top="1" bottom="1" header="0.5" footer="0.5"/>
  <pageSetup paperSize="9" orientation="portrait" horizontalDpi="360" verticalDpi="36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287"/>
  <sheetViews>
    <sheetView workbookViewId="0">
      <pane xSplit="1" ySplit="1" topLeftCell="B2" activePane="bottomRight" state="frozen"/>
      <selection pane="topRight" activeCell="B1" sqref="B1"/>
      <selection pane="bottomLeft" activeCell="A6" sqref="A6"/>
      <selection pane="bottomRight" activeCell="Q21" sqref="Q21"/>
    </sheetView>
  </sheetViews>
  <sheetFormatPr defaultRowHeight="12.75" x14ac:dyDescent="0.2"/>
  <cols>
    <col min="1" max="1" width="5.28515625" style="52" customWidth="1"/>
    <col min="2" max="2" width="17.140625" customWidth="1"/>
    <col min="3" max="3" width="15.5703125" customWidth="1"/>
    <col min="6" max="6" width="7.42578125" customWidth="1"/>
    <col min="7" max="7" width="6" customWidth="1"/>
    <col min="8" max="8" width="7" style="52" customWidth="1"/>
    <col min="9" max="9" width="6.85546875" style="52" customWidth="1"/>
    <col min="10" max="10" width="27" customWidth="1"/>
    <col min="11" max="11" width="22.28515625" customWidth="1"/>
    <col min="12" max="12" width="10.42578125" style="52" customWidth="1"/>
    <col min="13" max="13" width="8.28515625" style="52" customWidth="1"/>
    <col min="14" max="14" width="21.28515625" customWidth="1"/>
    <col min="15" max="15" width="9.85546875" customWidth="1"/>
    <col min="17" max="17" width="19.28515625" style="52" customWidth="1"/>
  </cols>
  <sheetData>
    <row r="1" spans="1:17" s="1" customFormat="1" ht="55.5" x14ac:dyDescent="0.25">
      <c r="A1" s="57" t="s">
        <v>4</v>
      </c>
      <c r="B1" s="1" t="s">
        <v>7</v>
      </c>
      <c r="C1" s="1" t="s">
        <v>8</v>
      </c>
      <c r="D1" s="1" t="s">
        <v>0</v>
      </c>
      <c r="E1" s="1" t="s">
        <v>5</v>
      </c>
      <c r="F1" s="1" t="s">
        <v>20</v>
      </c>
      <c r="G1" s="1" t="s">
        <v>21</v>
      </c>
      <c r="H1" s="57" t="s">
        <v>629</v>
      </c>
      <c r="I1" s="57" t="s">
        <v>630</v>
      </c>
      <c r="J1" s="1" t="s">
        <v>2</v>
      </c>
      <c r="K1" s="1" t="s">
        <v>1</v>
      </c>
      <c r="L1" s="66" t="s">
        <v>10</v>
      </c>
      <c r="M1" s="66" t="s">
        <v>11</v>
      </c>
      <c r="N1" s="1" t="s">
        <v>3</v>
      </c>
      <c r="O1" s="6" t="s">
        <v>321</v>
      </c>
      <c r="P1" s="6" t="s">
        <v>6</v>
      </c>
      <c r="Q1" s="57" t="s">
        <v>40</v>
      </c>
    </row>
    <row r="2" spans="1:17" x14ac:dyDescent="0.2">
      <c r="A2" s="52">
        <v>1</v>
      </c>
      <c r="B2" t="s">
        <v>376</v>
      </c>
      <c r="C2" t="s">
        <v>71</v>
      </c>
      <c r="D2" t="s">
        <v>9</v>
      </c>
      <c r="E2" t="s">
        <v>5</v>
      </c>
      <c r="F2">
        <v>55</v>
      </c>
      <c r="H2" s="55">
        <f>IF(ISBLANK(F2),"",INT(1901.25-F2))</f>
        <v>1846</v>
      </c>
      <c r="I2" s="55" t="str">
        <f>IF(ISBLANK(G2),"",IF(ISBLANK(F2),INT(1901.25-G2),"Error"))</f>
        <v/>
      </c>
      <c r="J2" t="s">
        <v>297</v>
      </c>
      <c r="K2" t="s">
        <v>398</v>
      </c>
      <c r="L2" s="52" t="str">
        <f>IF(ISBLANK(D2),"",D2)</f>
        <v>Head</v>
      </c>
      <c r="M2" s="52">
        <v>1</v>
      </c>
      <c r="N2" s="2" t="s">
        <v>2832</v>
      </c>
      <c r="O2" s="2"/>
      <c r="P2" s="2">
        <v>3</v>
      </c>
      <c r="Q2" s="52" t="s">
        <v>1651</v>
      </c>
    </row>
    <row r="3" spans="1:17" x14ac:dyDescent="0.2">
      <c r="A3" s="52">
        <v>2</v>
      </c>
      <c r="B3" t="s">
        <v>376</v>
      </c>
      <c r="C3" t="s">
        <v>111</v>
      </c>
      <c r="D3" t="s">
        <v>397</v>
      </c>
      <c r="E3" t="s">
        <v>5</v>
      </c>
      <c r="G3">
        <v>47</v>
      </c>
      <c r="H3" s="55" t="str">
        <f t="shared" ref="H3:H67" si="0">IF(ISBLANK(F3),"",INT(1901.25-F3))</f>
        <v/>
      </c>
      <c r="I3" s="55">
        <f t="shared" ref="I3:I67" si="1">IF(ISBLANK(G3),"",IF(ISBLANK(F3),INT(1901.25-G3),"Error"))</f>
        <v>1854</v>
      </c>
      <c r="J3" t="s">
        <v>1301</v>
      </c>
      <c r="K3" s="9" t="s">
        <v>2833</v>
      </c>
      <c r="L3" s="52" t="str">
        <f>IF(ISBLANK(D3),"",D3)</f>
        <v>Wife</v>
      </c>
      <c r="M3" s="52">
        <f t="shared" ref="M3:M68" si="2">IF(OR(L3="Vacant",L3="Head"),A3,M2)</f>
        <v>1</v>
      </c>
      <c r="N3" s="2" t="s">
        <v>2832</v>
      </c>
      <c r="O3" s="2"/>
      <c r="P3" s="2">
        <v>3</v>
      </c>
      <c r="Q3" s="52" t="s">
        <v>1651</v>
      </c>
    </row>
    <row r="4" spans="1:17" x14ac:dyDescent="0.2">
      <c r="A4" s="52">
        <v>3</v>
      </c>
      <c r="B4" t="s">
        <v>376</v>
      </c>
      <c r="C4" t="s">
        <v>399</v>
      </c>
      <c r="D4" t="s">
        <v>400</v>
      </c>
      <c r="E4" t="s">
        <v>401</v>
      </c>
      <c r="G4">
        <v>20</v>
      </c>
      <c r="H4" s="55" t="str">
        <f t="shared" si="0"/>
        <v/>
      </c>
      <c r="I4" s="55">
        <f t="shared" si="1"/>
        <v>1881</v>
      </c>
      <c r="J4" t="s">
        <v>313</v>
      </c>
      <c r="K4" t="s">
        <v>1517</v>
      </c>
      <c r="L4" s="52" t="str">
        <f t="shared" ref="L4:L67" si="3">IF(ISBLANK(D4),"",D4)</f>
        <v>Daughter</v>
      </c>
      <c r="M4" s="52">
        <f t="shared" si="2"/>
        <v>1</v>
      </c>
      <c r="N4" s="2" t="s">
        <v>2832</v>
      </c>
      <c r="O4" s="2"/>
      <c r="P4" s="2">
        <v>3</v>
      </c>
      <c r="Q4" s="52" t="s">
        <v>1651</v>
      </c>
    </row>
    <row r="5" spans="1:17" x14ac:dyDescent="0.2">
      <c r="A5" s="52">
        <v>4</v>
      </c>
      <c r="B5" t="s">
        <v>402</v>
      </c>
      <c r="C5" t="s">
        <v>403</v>
      </c>
      <c r="D5" t="s">
        <v>404</v>
      </c>
      <c r="E5" t="s">
        <v>401</v>
      </c>
      <c r="G5">
        <v>6</v>
      </c>
      <c r="H5" s="55" t="str">
        <f t="shared" si="0"/>
        <v/>
      </c>
      <c r="I5" s="55">
        <f t="shared" si="1"/>
        <v>1895</v>
      </c>
      <c r="J5" t="s">
        <v>1301</v>
      </c>
      <c r="K5" t="s">
        <v>878</v>
      </c>
      <c r="L5" s="52" t="str">
        <f t="shared" si="3"/>
        <v>Granddaughter</v>
      </c>
      <c r="M5" s="52">
        <f t="shared" si="2"/>
        <v>1</v>
      </c>
      <c r="N5" s="2" t="s">
        <v>2832</v>
      </c>
      <c r="O5" s="2"/>
      <c r="P5" s="2">
        <v>3</v>
      </c>
      <c r="Q5" s="52" t="s">
        <v>1651</v>
      </c>
    </row>
    <row r="6" spans="1:17" x14ac:dyDescent="0.2">
      <c r="A6" s="52">
        <v>5</v>
      </c>
      <c r="B6" t="s">
        <v>405</v>
      </c>
      <c r="C6" t="s">
        <v>406</v>
      </c>
      <c r="D6" t="s">
        <v>9</v>
      </c>
      <c r="E6" t="s">
        <v>5</v>
      </c>
      <c r="F6">
        <v>25</v>
      </c>
      <c r="H6" s="55">
        <f t="shared" si="0"/>
        <v>1876</v>
      </c>
      <c r="I6" s="55" t="str">
        <f t="shared" si="1"/>
        <v/>
      </c>
      <c r="J6" t="s">
        <v>346</v>
      </c>
      <c r="K6" s="9" t="s">
        <v>2834</v>
      </c>
      <c r="L6" s="52" t="str">
        <f t="shared" si="3"/>
        <v>Head</v>
      </c>
      <c r="M6" s="52">
        <f t="shared" si="2"/>
        <v>5</v>
      </c>
      <c r="N6" s="2" t="s">
        <v>2832</v>
      </c>
      <c r="O6" s="2"/>
      <c r="P6" s="2">
        <v>4</v>
      </c>
      <c r="Q6" s="52" t="s">
        <v>1651</v>
      </c>
    </row>
    <row r="7" spans="1:17" x14ac:dyDescent="0.2">
      <c r="A7" s="52">
        <v>6</v>
      </c>
      <c r="B7" t="s">
        <v>405</v>
      </c>
      <c r="C7" t="s">
        <v>163</v>
      </c>
      <c r="D7" t="s">
        <v>397</v>
      </c>
      <c r="E7" t="s">
        <v>5</v>
      </c>
      <c r="G7">
        <v>22</v>
      </c>
      <c r="H7" s="55" t="str">
        <f t="shared" si="0"/>
        <v/>
      </c>
      <c r="I7" s="55">
        <f t="shared" si="1"/>
        <v>1879</v>
      </c>
      <c r="J7" t="s">
        <v>1301</v>
      </c>
      <c r="K7" t="s">
        <v>407</v>
      </c>
      <c r="L7" s="52" t="str">
        <f t="shared" si="3"/>
        <v>Wife</v>
      </c>
      <c r="M7" s="52">
        <f t="shared" si="2"/>
        <v>5</v>
      </c>
      <c r="N7" s="2" t="s">
        <v>2832</v>
      </c>
      <c r="O7" s="2"/>
      <c r="P7" s="2">
        <v>4</v>
      </c>
      <c r="Q7" s="52" t="s">
        <v>1651</v>
      </c>
    </row>
    <row r="8" spans="1:17" x14ac:dyDescent="0.2">
      <c r="A8" s="52">
        <v>7</v>
      </c>
      <c r="B8" t="s">
        <v>405</v>
      </c>
      <c r="C8" t="s">
        <v>408</v>
      </c>
      <c r="D8" t="s">
        <v>409</v>
      </c>
      <c r="E8" t="s">
        <v>401</v>
      </c>
      <c r="F8">
        <v>3</v>
      </c>
      <c r="H8" s="55">
        <f t="shared" si="0"/>
        <v>1898</v>
      </c>
      <c r="I8" s="55" t="str">
        <f t="shared" si="1"/>
        <v/>
      </c>
      <c r="J8" t="s">
        <v>1301</v>
      </c>
      <c r="K8" t="s">
        <v>415</v>
      </c>
      <c r="L8" s="52" t="str">
        <f t="shared" si="3"/>
        <v>Son</v>
      </c>
      <c r="M8" s="52">
        <f t="shared" si="2"/>
        <v>5</v>
      </c>
      <c r="N8" s="2" t="s">
        <v>2832</v>
      </c>
      <c r="O8" s="2"/>
      <c r="P8" s="2">
        <v>4</v>
      </c>
      <c r="Q8" s="52" t="s">
        <v>1651</v>
      </c>
    </row>
    <row r="9" spans="1:17" x14ac:dyDescent="0.2">
      <c r="A9" s="52">
        <v>8</v>
      </c>
      <c r="B9" t="s">
        <v>405</v>
      </c>
      <c r="C9" t="s">
        <v>410</v>
      </c>
      <c r="D9" t="s">
        <v>409</v>
      </c>
      <c r="E9" t="s">
        <v>401</v>
      </c>
      <c r="F9">
        <f>10/12</f>
        <v>0.83333333333333337</v>
      </c>
      <c r="H9" s="55">
        <f t="shared" si="0"/>
        <v>1900</v>
      </c>
      <c r="I9" s="55" t="str">
        <f t="shared" si="1"/>
        <v/>
      </c>
      <c r="J9" t="s">
        <v>1301</v>
      </c>
      <c r="K9" t="s">
        <v>1115</v>
      </c>
      <c r="L9" s="52" t="str">
        <f t="shared" si="3"/>
        <v>Son</v>
      </c>
      <c r="M9" s="52">
        <f t="shared" si="2"/>
        <v>5</v>
      </c>
      <c r="N9" s="2" t="s">
        <v>2832</v>
      </c>
      <c r="O9" s="2"/>
      <c r="P9" s="2">
        <v>4</v>
      </c>
      <c r="Q9" s="52" t="s">
        <v>1651</v>
      </c>
    </row>
    <row r="10" spans="1:17" x14ac:dyDescent="0.2">
      <c r="A10" s="52">
        <v>9</v>
      </c>
      <c r="B10" t="s">
        <v>411</v>
      </c>
      <c r="C10" t="s">
        <v>411</v>
      </c>
      <c r="D10" t="s">
        <v>411</v>
      </c>
      <c r="E10" t="s">
        <v>1309</v>
      </c>
      <c r="H10" s="55" t="str">
        <f t="shared" si="0"/>
        <v/>
      </c>
      <c r="I10" s="55" t="str">
        <f t="shared" si="1"/>
        <v/>
      </c>
      <c r="J10" s="9" t="s">
        <v>411</v>
      </c>
      <c r="K10" s="9" t="s">
        <v>411</v>
      </c>
      <c r="L10" s="52" t="str">
        <f t="shared" si="3"/>
        <v>Vacant</v>
      </c>
      <c r="M10" s="52">
        <f t="shared" si="2"/>
        <v>9</v>
      </c>
      <c r="N10" s="2" t="s">
        <v>2832</v>
      </c>
      <c r="O10" s="2"/>
      <c r="P10" s="2">
        <v>104</v>
      </c>
      <c r="Q10" s="52" t="s">
        <v>1651</v>
      </c>
    </row>
    <row r="11" spans="1:17" x14ac:dyDescent="0.2">
      <c r="A11" s="52">
        <v>10</v>
      </c>
      <c r="B11" t="s">
        <v>155</v>
      </c>
      <c r="C11" t="s">
        <v>412</v>
      </c>
      <c r="D11" t="s">
        <v>9</v>
      </c>
      <c r="E11" t="s">
        <v>5</v>
      </c>
      <c r="F11">
        <v>38</v>
      </c>
      <c r="H11" s="55">
        <f t="shared" si="0"/>
        <v>1863</v>
      </c>
      <c r="I11" s="55" t="str">
        <f t="shared" si="1"/>
        <v/>
      </c>
      <c r="J11" t="s">
        <v>347</v>
      </c>
      <c r="K11" t="s">
        <v>1115</v>
      </c>
      <c r="L11" s="52" t="str">
        <f t="shared" si="3"/>
        <v>Head</v>
      </c>
      <c r="M11" s="52">
        <f t="shared" si="2"/>
        <v>10</v>
      </c>
      <c r="N11" s="2" t="s">
        <v>2832</v>
      </c>
      <c r="O11" s="2"/>
      <c r="P11" s="2">
        <v>5</v>
      </c>
      <c r="Q11" s="52" t="s">
        <v>1651</v>
      </c>
    </row>
    <row r="12" spans="1:17" x14ac:dyDescent="0.2">
      <c r="A12" s="52">
        <v>11</v>
      </c>
      <c r="B12" t="s">
        <v>155</v>
      </c>
      <c r="C12" t="s">
        <v>413</v>
      </c>
      <c r="D12" t="s">
        <v>397</v>
      </c>
      <c r="E12" t="s">
        <v>5</v>
      </c>
      <c r="G12">
        <v>40</v>
      </c>
      <c r="H12" s="55" t="str">
        <f t="shared" si="0"/>
        <v/>
      </c>
      <c r="I12" s="55">
        <f t="shared" si="1"/>
        <v>1861</v>
      </c>
      <c r="J12" t="s">
        <v>1301</v>
      </c>
      <c r="K12" t="s">
        <v>414</v>
      </c>
      <c r="L12" s="52" t="str">
        <f t="shared" si="3"/>
        <v>Wife</v>
      </c>
      <c r="M12" s="52">
        <f t="shared" si="2"/>
        <v>10</v>
      </c>
      <c r="N12" s="2" t="s">
        <v>2832</v>
      </c>
      <c r="O12" s="2"/>
      <c r="P12" s="2">
        <v>5</v>
      </c>
      <c r="Q12" s="52" t="s">
        <v>1651</v>
      </c>
    </row>
    <row r="13" spans="1:17" x14ac:dyDescent="0.2">
      <c r="A13" s="52">
        <v>12</v>
      </c>
      <c r="B13" t="s">
        <v>155</v>
      </c>
      <c r="C13" t="s">
        <v>416</v>
      </c>
      <c r="D13" t="s">
        <v>409</v>
      </c>
      <c r="E13" t="s">
        <v>401</v>
      </c>
      <c r="F13">
        <v>8</v>
      </c>
      <c r="H13" s="55">
        <f t="shared" si="0"/>
        <v>1893</v>
      </c>
      <c r="I13" s="55" t="str">
        <f t="shared" si="1"/>
        <v/>
      </c>
      <c r="J13" t="s">
        <v>1301</v>
      </c>
      <c r="K13" t="s">
        <v>1115</v>
      </c>
      <c r="L13" s="52" t="str">
        <f t="shared" si="3"/>
        <v>Son</v>
      </c>
      <c r="M13" s="52">
        <f t="shared" si="2"/>
        <v>10</v>
      </c>
      <c r="N13" s="2" t="s">
        <v>2832</v>
      </c>
      <c r="O13" s="2"/>
      <c r="P13" s="2">
        <v>5</v>
      </c>
      <c r="Q13" s="52" t="s">
        <v>1651</v>
      </c>
    </row>
    <row r="14" spans="1:17" x14ac:dyDescent="0.2">
      <c r="A14" s="52">
        <v>13</v>
      </c>
      <c r="B14" t="s">
        <v>155</v>
      </c>
      <c r="C14" t="s">
        <v>417</v>
      </c>
      <c r="D14" t="s">
        <v>409</v>
      </c>
      <c r="E14" t="s">
        <v>401</v>
      </c>
      <c r="F14">
        <v>7</v>
      </c>
      <c r="H14" s="55">
        <f t="shared" si="0"/>
        <v>1894</v>
      </c>
      <c r="I14" s="55" t="str">
        <f t="shared" si="1"/>
        <v/>
      </c>
      <c r="J14" t="s">
        <v>1301</v>
      </c>
      <c r="K14" t="s">
        <v>1115</v>
      </c>
      <c r="L14" s="52" t="str">
        <f t="shared" si="3"/>
        <v>Son</v>
      </c>
      <c r="M14" s="52">
        <f t="shared" si="2"/>
        <v>10</v>
      </c>
      <c r="N14" s="2" t="s">
        <v>2832</v>
      </c>
      <c r="O14" s="2"/>
      <c r="P14" s="2">
        <v>5</v>
      </c>
      <c r="Q14" s="52" t="s">
        <v>1651</v>
      </c>
    </row>
    <row r="15" spans="1:17" x14ac:dyDescent="0.2">
      <c r="A15" s="52">
        <v>14</v>
      </c>
      <c r="B15" t="s">
        <v>155</v>
      </c>
      <c r="C15" t="s">
        <v>418</v>
      </c>
      <c r="D15" t="s">
        <v>400</v>
      </c>
      <c r="E15" t="s">
        <v>401</v>
      </c>
      <c r="G15">
        <v>6</v>
      </c>
      <c r="H15" s="55" t="str">
        <f t="shared" si="0"/>
        <v/>
      </c>
      <c r="I15" s="55">
        <f t="shared" si="1"/>
        <v>1895</v>
      </c>
      <c r="J15" t="s">
        <v>1301</v>
      </c>
      <c r="K15" t="s">
        <v>1115</v>
      </c>
      <c r="L15" s="52" t="str">
        <f t="shared" si="3"/>
        <v>Daughter</v>
      </c>
      <c r="M15" s="52">
        <f t="shared" si="2"/>
        <v>10</v>
      </c>
      <c r="N15" s="2" t="s">
        <v>2832</v>
      </c>
      <c r="O15" s="2"/>
      <c r="P15" s="2">
        <v>5</v>
      </c>
      <c r="Q15" s="52" t="s">
        <v>1651</v>
      </c>
    </row>
    <row r="16" spans="1:17" x14ac:dyDescent="0.2">
      <c r="A16" s="52">
        <v>15</v>
      </c>
      <c r="B16" t="s">
        <v>330</v>
      </c>
      <c r="C16" t="s">
        <v>44</v>
      </c>
      <c r="D16" t="s">
        <v>9</v>
      </c>
      <c r="E16" t="s">
        <v>5</v>
      </c>
      <c r="F16">
        <v>50</v>
      </c>
      <c r="H16" s="55">
        <f t="shared" si="0"/>
        <v>1851</v>
      </c>
      <c r="I16" s="55" t="str">
        <f t="shared" si="1"/>
        <v/>
      </c>
      <c r="J16" t="s">
        <v>348</v>
      </c>
      <c r="K16" t="s">
        <v>1782</v>
      </c>
      <c r="L16" s="52" t="str">
        <f t="shared" si="3"/>
        <v>Head</v>
      </c>
      <c r="M16" s="52">
        <f t="shared" si="2"/>
        <v>15</v>
      </c>
      <c r="N16" s="2" t="s">
        <v>2832</v>
      </c>
      <c r="O16" s="2"/>
      <c r="P16" s="2">
        <v>6</v>
      </c>
      <c r="Q16" s="52" t="s">
        <v>1651</v>
      </c>
    </row>
    <row r="17" spans="1:17" x14ac:dyDescent="0.2">
      <c r="A17" s="52">
        <v>16</v>
      </c>
      <c r="B17" t="s">
        <v>330</v>
      </c>
      <c r="C17" t="s">
        <v>123</v>
      </c>
      <c r="D17" t="s">
        <v>397</v>
      </c>
      <c r="E17" t="s">
        <v>5</v>
      </c>
      <c r="G17">
        <v>58</v>
      </c>
      <c r="H17" s="55" t="str">
        <f t="shared" si="0"/>
        <v/>
      </c>
      <c r="I17" s="55">
        <f t="shared" si="1"/>
        <v>1843</v>
      </c>
      <c r="J17" t="s">
        <v>1301</v>
      </c>
      <c r="K17" t="s">
        <v>733</v>
      </c>
      <c r="L17" s="52" t="str">
        <f t="shared" si="3"/>
        <v>Wife</v>
      </c>
      <c r="M17" s="52">
        <f t="shared" si="2"/>
        <v>15</v>
      </c>
      <c r="N17" s="2" t="s">
        <v>2832</v>
      </c>
      <c r="O17" s="2"/>
      <c r="P17" s="2">
        <v>6</v>
      </c>
      <c r="Q17" s="52" t="s">
        <v>1651</v>
      </c>
    </row>
    <row r="18" spans="1:17" x14ac:dyDescent="0.2">
      <c r="A18" s="52">
        <v>17</v>
      </c>
      <c r="B18" t="s">
        <v>156</v>
      </c>
      <c r="C18" t="s">
        <v>419</v>
      </c>
      <c r="D18" t="s">
        <v>420</v>
      </c>
      <c r="E18" t="s">
        <v>401</v>
      </c>
      <c r="F18">
        <v>33</v>
      </c>
      <c r="H18" s="55">
        <f t="shared" si="0"/>
        <v>1868</v>
      </c>
      <c r="I18" s="55" t="str">
        <f t="shared" si="1"/>
        <v/>
      </c>
      <c r="J18" t="s">
        <v>421</v>
      </c>
      <c r="K18" t="s">
        <v>733</v>
      </c>
      <c r="L18" s="52" t="str">
        <f t="shared" si="3"/>
        <v>Stepson</v>
      </c>
      <c r="M18" s="52">
        <f t="shared" si="2"/>
        <v>15</v>
      </c>
      <c r="N18" s="2" t="s">
        <v>2832</v>
      </c>
      <c r="O18" s="2"/>
      <c r="P18" s="2">
        <v>6</v>
      </c>
      <c r="Q18" s="52" t="s">
        <v>1651</v>
      </c>
    </row>
    <row r="19" spans="1:17" x14ac:dyDescent="0.2">
      <c r="A19" s="52">
        <v>18</v>
      </c>
      <c r="B19" s="9" t="s">
        <v>1492</v>
      </c>
      <c r="C19" t="s">
        <v>263</v>
      </c>
      <c r="D19" t="s">
        <v>422</v>
      </c>
      <c r="E19" t="s">
        <v>401</v>
      </c>
      <c r="G19">
        <v>21</v>
      </c>
      <c r="H19" s="55" t="str">
        <f t="shared" si="0"/>
        <v/>
      </c>
      <c r="I19" s="55">
        <f t="shared" si="1"/>
        <v>1880</v>
      </c>
      <c r="J19" t="s">
        <v>423</v>
      </c>
      <c r="K19" s="9" t="s">
        <v>1289</v>
      </c>
      <c r="L19" s="52" t="str">
        <f t="shared" si="3"/>
        <v>Servant</v>
      </c>
      <c r="M19" s="52">
        <f t="shared" si="2"/>
        <v>15</v>
      </c>
      <c r="N19" s="2" t="s">
        <v>2832</v>
      </c>
      <c r="O19" s="2"/>
      <c r="P19" s="2">
        <v>6</v>
      </c>
      <c r="Q19" s="52" t="s">
        <v>1651</v>
      </c>
    </row>
    <row r="20" spans="1:17" x14ac:dyDescent="0.2">
      <c r="A20" s="52">
        <v>19</v>
      </c>
      <c r="B20" t="s">
        <v>411</v>
      </c>
      <c r="C20" t="s">
        <v>411</v>
      </c>
      <c r="D20" t="s">
        <v>411</v>
      </c>
      <c r="E20" t="s">
        <v>1309</v>
      </c>
      <c r="H20" s="55" t="str">
        <f t="shared" ref="H20" si="4">IF(ISBLANK(F20),"",INT(1901.25-F20))</f>
        <v/>
      </c>
      <c r="I20" s="55" t="str">
        <f t="shared" ref="I20" si="5">IF(ISBLANK(G20),"",IF(ISBLANK(F20),INT(1901.25-G20),"Error"))</f>
        <v/>
      </c>
      <c r="J20" s="9" t="s">
        <v>411</v>
      </c>
      <c r="K20" s="9" t="s">
        <v>411</v>
      </c>
      <c r="L20" s="52" t="str">
        <f t="shared" ref="L20" si="6">IF(ISBLANK(D20),"",D20)</f>
        <v>Vacant</v>
      </c>
      <c r="M20" s="52">
        <f t="shared" ref="M20" si="7">IF(OR(L20="Vacant",L20="Head"),A20,M19)</f>
        <v>19</v>
      </c>
      <c r="N20" s="2" t="s">
        <v>2832</v>
      </c>
      <c r="O20" s="2"/>
      <c r="P20" s="2">
        <v>106</v>
      </c>
      <c r="Q20" s="52" t="s">
        <v>1651</v>
      </c>
    </row>
    <row r="21" spans="1:17" x14ac:dyDescent="0.2">
      <c r="A21" s="52">
        <v>20</v>
      </c>
      <c r="B21" s="9" t="s">
        <v>258</v>
      </c>
      <c r="C21" t="s">
        <v>329</v>
      </c>
      <c r="D21" t="s">
        <v>9</v>
      </c>
      <c r="E21" t="s">
        <v>5</v>
      </c>
      <c r="F21">
        <v>81</v>
      </c>
      <c r="H21" s="55">
        <f t="shared" si="0"/>
        <v>1820</v>
      </c>
      <c r="I21" s="55" t="str">
        <f t="shared" si="1"/>
        <v/>
      </c>
      <c r="J21" t="s">
        <v>234</v>
      </c>
      <c r="K21" t="s">
        <v>878</v>
      </c>
      <c r="L21" s="52" t="str">
        <f t="shared" si="3"/>
        <v>Head</v>
      </c>
      <c r="M21" s="52">
        <f>IF(OR(L21="Vacant",L21="Head"),A21,M19)</f>
        <v>20</v>
      </c>
      <c r="N21" s="2" t="s">
        <v>2832</v>
      </c>
      <c r="O21" s="2"/>
      <c r="P21" s="2">
        <v>7</v>
      </c>
      <c r="Q21" s="52" t="s">
        <v>3478</v>
      </c>
    </row>
    <row r="22" spans="1:17" x14ac:dyDescent="0.2">
      <c r="A22" s="52">
        <v>21</v>
      </c>
      <c r="B22" s="9" t="s">
        <v>258</v>
      </c>
      <c r="C22" t="s">
        <v>2835</v>
      </c>
      <c r="D22" t="s">
        <v>397</v>
      </c>
      <c r="E22" t="s">
        <v>5</v>
      </c>
      <c r="G22">
        <v>90</v>
      </c>
      <c r="H22" s="55" t="str">
        <f t="shared" si="0"/>
        <v/>
      </c>
      <c r="I22" s="55">
        <f t="shared" si="1"/>
        <v>1811</v>
      </c>
      <c r="J22" t="s">
        <v>1301</v>
      </c>
      <c r="K22" s="9" t="s">
        <v>462</v>
      </c>
      <c r="L22" s="52" t="str">
        <f t="shared" si="3"/>
        <v>Wife</v>
      </c>
      <c r="M22" s="52">
        <f t="shared" si="2"/>
        <v>20</v>
      </c>
      <c r="N22" s="2" t="s">
        <v>2832</v>
      </c>
      <c r="O22" s="2"/>
      <c r="P22" s="2">
        <v>7</v>
      </c>
      <c r="Q22" s="52" t="s">
        <v>3478</v>
      </c>
    </row>
    <row r="23" spans="1:17" x14ac:dyDescent="0.2">
      <c r="A23" s="52">
        <v>22</v>
      </c>
      <c r="B23" t="s">
        <v>70</v>
      </c>
      <c r="C23" t="s">
        <v>71</v>
      </c>
      <c r="D23" t="s">
        <v>9</v>
      </c>
      <c r="E23" t="s">
        <v>401</v>
      </c>
      <c r="F23">
        <v>65</v>
      </c>
      <c r="H23" s="55">
        <f t="shared" si="0"/>
        <v>1836</v>
      </c>
      <c r="I23" s="55" t="str">
        <f t="shared" si="1"/>
        <v/>
      </c>
      <c r="J23" t="s">
        <v>349</v>
      </c>
      <c r="K23" t="s">
        <v>1115</v>
      </c>
      <c r="L23" s="52" t="str">
        <f t="shared" si="3"/>
        <v>Head</v>
      </c>
      <c r="M23" s="52">
        <f t="shared" si="2"/>
        <v>22</v>
      </c>
      <c r="N23" s="2" t="s">
        <v>2832</v>
      </c>
      <c r="O23" s="2"/>
      <c r="P23" s="2">
        <v>8</v>
      </c>
      <c r="Q23" s="52" t="s">
        <v>1651</v>
      </c>
    </row>
    <row r="24" spans="1:17" x14ac:dyDescent="0.2">
      <c r="A24" s="52">
        <v>23</v>
      </c>
      <c r="B24" t="s">
        <v>424</v>
      </c>
      <c r="C24" t="s">
        <v>425</v>
      </c>
      <c r="D24" t="s">
        <v>426</v>
      </c>
      <c r="E24" t="s">
        <v>427</v>
      </c>
      <c r="G24">
        <v>68</v>
      </c>
      <c r="H24" s="55" t="str">
        <f t="shared" si="0"/>
        <v/>
      </c>
      <c r="I24" s="55">
        <f t="shared" si="1"/>
        <v>1833</v>
      </c>
      <c r="J24" t="s">
        <v>428</v>
      </c>
      <c r="K24" t="s">
        <v>1301</v>
      </c>
      <c r="L24" s="52" t="str">
        <f t="shared" si="3"/>
        <v>Sister</v>
      </c>
      <c r="M24" s="52">
        <f t="shared" si="2"/>
        <v>22</v>
      </c>
      <c r="N24" s="2" t="s">
        <v>2832</v>
      </c>
      <c r="O24" s="2"/>
      <c r="P24" s="2">
        <v>8</v>
      </c>
      <c r="Q24" s="52" t="s">
        <v>1651</v>
      </c>
    </row>
    <row r="25" spans="1:17" x14ac:dyDescent="0.2">
      <c r="A25" s="52">
        <v>24</v>
      </c>
      <c r="B25" t="s">
        <v>85</v>
      </c>
      <c r="C25" t="s">
        <v>50</v>
      </c>
      <c r="D25" t="s">
        <v>9</v>
      </c>
      <c r="E25" t="s">
        <v>5</v>
      </c>
      <c r="F25">
        <v>48</v>
      </c>
      <c r="H25" s="55">
        <f t="shared" si="0"/>
        <v>1853</v>
      </c>
      <c r="I25" s="55" t="str">
        <f t="shared" si="1"/>
        <v/>
      </c>
      <c r="J25" t="s">
        <v>429</v>
      </c>
      <c r="K25" t="s">
        <v>1115</v>
      </c>
      <c r="L25" s="52" t="str">
        <f t="shared" si="3"/>
        <v>Head</v>
      </c>
      <c r="M25" s="52">
        <f t="shared" si="2"/>
        <v>24</v>
      </c>
      <c r="N25" s="2" t="s">
        <v>2832</v>
      </c>
      <c r="O25" s="2">
        <v>4</v>
      </c>
      <c r="P25" s="2">
        <v>9</v>
      </c>
      <c r="Q25" s="52" t="s">
        <v>1651</v>
      </c>
    </row>
    <row r="26" spans="1:17" x14ac:dyDescent="0.2">
      <c r="A26" s="52">
        <v>25</v>
      </c>
      <c r="B26" t="s">
        <v>85</v>
      </c>
      <c r="C26" t="s">
        <v>430</v>
      </c>
      <c r="D26" t="s">
        <v>397</v>
      </c>
      <c r="E26" t="s">
        <v>5</v>
      </c>
      <c r="G26">
        <v>46</v>
      </c>
      <c r="H26" s="55" t="str">
        <f t="shared" si="0"/>
        <v/>
      </c>
      <c r="I26" s="55">
        <f t="shared" si="1"/>
        <v>1855</v>
      </c>
      <c r="J26" t="s">
        <v>1301</v>
      </c>
      <c r="K26" t="s">
        <v>1115</v>
      </c>
      <c r="L26" s="52" t="str">
        <f t="shared" si="3"/>
        <v>Wife</v>
      </c>
      <c r="M26" s="52">
        <f t="shared" si="2"/>
        <v>24</v>
      </c>
      <c r="N26" s="2" t="s">
        <v>2832</v>
      </c>
      <c r="O26" s="2" t="s">
        <v>1859</v>
      </c>
      <c r="P26" s="2">
        <v>9</v>
      </c>
      <c r="Q26" s="52" t="s">
        <v>1651</v>
      </c>
    </row>
    <row r="27" spans="1:17" x14ac:dyDescent="0.2">
      <c r="A27" s="52">
        <v>26</v>
      </c>
      <c r="B27" t="s">
        <v>85</v>
      </c>
      <c r="C27" t="s">
        <v>335</v>
      </c>
      <c r="D27" t="s">
        <v>400</v>
      </c>
      <c r="E27" t="s">
        <v>401</v>
      </c>
      <c r="G27">
        <v>13</v>
      </c>
      <c r="H27" s="55" t="str">
        <f t="shared" si="0"/>
        <v/>
      </c>
      <c r="I27" s="55">
        <f t="shared" si="1"/>
        <v>1888</v>
      </c>
      <c r="J27" t="s">
        <v>1301</v>
      </c>
      <c r="K27" t="s">
        <v>1115</v>
      </c>
      <c r="L27" s="52" t="str">
        <f t="shared" si="3"/>
        <v>Daughter</v>
      </c>
      <c r="M27" s="52">
        <f t="shared" si="2"/>
        <v>24</v>
      </c>
      <c r="N27" s="2" t="s">
        <v>2832</v>
      </c>
      <c r="O27" s="2" t="s">
        <v>1859</v>
      </c>
      <c r="P27" s="2">
        <v>9</v>
      </c>
      <c r="Q27" s="52" t="s">
        <v>1651</v>
      </c>
    </row>
    <row r="28" spans="1:17" x14ac:dyDescent="0.2">
      <c r="A28" s="52">
        <v>27</v>
      </c>
      <c r="B28" t="s">
        <v>85</v>
      </c>
      <c r="C28" t="s">
        <v>431</v>
      </c>
      <c r="D28" t="s">
        <v>400</v>
      </c>
      <c r="E28" t="s">
        <v>401</v>
      </c>
      <c r="G28">
        <v>11</v>
      </c>
      <c r="H28" s="55" t="str">
        <f t="shared" si="0"/>
        <v/>
      </c>
      <c r="I28" s="55">
        <f t="shared" si="1"/>
        <v>1890</v>
      </c>
      <c r="J28" t="s">
        <v>1301</v>
      </c>
      <c r="K28" t="s">
        <v>1115</v>
      </c>
      <c r="L28" s="52" t="str">
        <f t="shared" si="3"/>
        <v>Daughter</v>
      </c>
      <c r="M28" s="52">
        <f t="shared" si="2"/>
        <v>24</v>
      </c>
      <c r="N28" s="2" t="s">
        <v>2832</v>
      </c>
      <c r="O28" s="2" t="s">
        <v>1859</v>
      </c>
      <c r="P28" s="2">
        <v>9</v>
      </c>
      <c r="Q28" s="52" t="s">
        <v>1651</v>
      </c>
    </row>
    <row r="29" spans="1:17" x14ac:dyDescent="0.2">
      <c r="A29" s="52">
        <v>28</v>
      </c>
      <c r="B29" t="s">
        <v>85</v>
      </c>
      <c r="C29" t="s">
        <v>71</v>
      </c>
      <c r="D29" t="s">
        <v>409</v>
      </c>
      <c r="E29" t="s">
        <v>401</v>
      </c>
      <c r="F29">
        <v>4</v>
      </c>
      <c r="H29" s="55">
        <f t="shared" si="0"/>
        <v>1897</v>
      </c>
      <c r="I29" s="55" t="str">
        <f t="shared" si="1"/>
        <v/>
      </c>
      <c r="J29" t="s">
        <v>1301</v>
      </c>
      <c r="K29" t="s">
        <v>1115</v>
      </c>
      <c r="L29" s="52" t="str">
        <f t="shared" si="3"/>
        <v>Son</v>
      </c>
      <c r="M29" s="52">
        <f t="shared" si="2"/>
        <v>24</v>
      </c>
      <c r="N29" s="2" t="s">
        <v>2832</v>
      </c>
      <c r="O29" s="2" t="s">
        <v>1859</v>
      </c>
      <c r="P29" s="2">
        <v>9</v>
      </c>
      <c r="Q29" s="52" t="s">
        <v>1651</v>
      </c>
    </row>
    <row r="30" spans="1:17" x14ac:dyDescent="0.2">
      <c r="A30" s="52">
        <v>29</v>
      </c>
      <c r="B30" s="9" t="s">
        <v>2854</v>
      </c>
      <c r="C30" t="s">
        <v>377</v>
      </c>
      <c r="D30" t="s">
        <v>9</v>
      </c>
      <c r="E30" t="s">
        <v>5</v>
      </c>
      <c r="F30">
        <v>33</v>
      </c>
      <c r="H30" s="55">
        <f t="shared" si="0"/>
        <v>1868</v>
      </c>
      <c r="I30" s="55" t="str">
        <f t="shared" si="1"/>
        <v/>
      </c>
      <c r="J30" t="s">
        <v>301</v>
      </c>
      <c r="K30" t="s">
        <v>432</v>
      </c>
      <c r="L30" s="52" t="str">
        <f t="shared" si="3"/>
        <v>Head</v>
      </c>
      <c r="M30" s="52">
        <f t="shared" si="2"/>
        <v>29</v>
      </c>
      <c r="N30" s="2" t="s">
        <v>2832</v>
      </c>
      <c r="O30" s="2" t="s">
        <v>1859</v>
      </c>
      <c r="P30" s="2">
        <v>10</v>
      </c>
      <c r="Q30" s="52" t="s">
        <v>2855</v>
      </c>
    </row>
    <row r="31" spans="1:17" x14ac:dyDescent="0.2">
      <c r="A31" s="52">
        <v>30</v>
      </c>
      <c r="B31" s="9" t="s">
        <v>2854</v>
      </c>
      <c r="C31" s="9" t="s">
        <v>2206</v>
      </c>
      <c r="D31" t="s">
        <v>397</v>
      </c>
      <c r="E31" t="s">
        <v>5</v>
      </c>
      <c r="G31">
        <v>23</v>
      </c>
      <c r="H31" s="55" t="str">
        <f t="shared" si="0"/>
        <v/>
      </c>
      <c r="I31" s="55">
        <f t="shared" si="1"/>
        <v>1878</v>
      </c>
      <c r="J31" t="s">
        <v>1301</v>
      </c>
      <c r="K31" t="s">
        <v>955</v>
      </c>
      <c r="L31" s="52" t="str">
        <f t="shared" si="3"/>
        <v>Wife</v>
      </c>
      <c r="M31" s="52">
        <f t="shared" si="2"/>
        <v>29</v>
      </c>
      <c r="N31" s="2" t="s">
        <v>2832</v>
      </c>
      <c r="O31" s="2" t="s">
        <v>1859</v>
      </c>
      <c r="P31" s="2">
        <v>10</v>
      </c>
      <c r="Q31" s="52" t="s">
        <v>2856</v>
      </c>
    </row>
    <row r="32" spans="1:17" x14ac:dyDescent="0.2">
      <c r="A32" s="52">
        <v>31</v>
      </c>
      <c r="B32" s="9" t="s">
        <v>2854</v>
      </c>
      <c r="C32" t="s">
        <v>433</v>
      </c>
      <c r="D32" t="s">
        <v>409</v>
      </c>
      <c r="E32" t="s">
        <v>401</v>
      </c>
      <c r="F32">
        <v>1</v>
      </c>
      <c r="H32" s="55">
        <f t="shared" si="0"/>
        <v>1900</v>
      </c>
      <c r="I32" s="55" t="str">
        <f t="shared" si="1"/>
        <v/>
      </c>
      <c r="J32" t="s">
        <v>1301</v>
      </c>
      <c r="K32" t="s">
        <v>1115</v>
      </c>
      <c r="L32" s="52" t="str">
        <f t="shared" si="3"/>
        <v>Son</v>
      </c>
      <c r="M32" s="52">
        <f t="shared" si="2"/>
        <v>29</v>
      </c>
      <c r="N32" s="2" t="s">
        <v>2832</v>
      </c>
      <c r="O32" s="2" t="s">
        <v>1859</v>
      </c>
      <c r="P32" s="2">
        <v>10</v>
      </c>
      <c r="Q32" s="52" t="s">
        <v>2856</v>
      </c>
    </row>
    <row r="33" spans="1:17" x14ac:dyDescent="0.2">
      <c r="A33" s="52">
        <v>32</v>
      </c>
      <c r="B33" t="s">
        <v>328</v>
      </c>
      <c r="C33" t="s">
        <v>324</v>
      </c>
      <c r="D33" t="s">
        <v>9</v>
      </c>
      <c r="E33" t="s">
        <v>401</v>
      </c>
      <c r="F33">
        <v>25</v>
      </c>
      <c r="H33" s="55">
        <f t="shared" si="0"/>
        <v>1876</v>
      </c>
      <c r="I33" s="55" t="str">
        <f t="shared" si="1"/>
        <v/>
      </c>
      <c r="J33" t="s">
        <v>347</v>
      </c>
      <c r="K33" t="s">
        <v>1251</v>
      </c>
      <c r="L33" s="52" t="str">
        <f t="shared" si="3"/>
        <v>Head</v>
      </c>
      <c r="M33" s="52">
        <f t="shared" si="2"/>
        <v>32</v>
      </c>
      <c r="N33" s="2" t="s">
        <v>2832</v>
      </c>
      <c r="O33" s="2" t="s">
        <v>1859</v>
      </c>
      <c r="P33" s="2">
        <v>11</v>
      </c>
      <c r="Q33" s="52" t="s">
        <v>1651</v>
      </c>
    </row>
    <row r="34" spans="1:17" x14ac:dyDescent="0.2">
      <c r="A34" s="52">
        <v>33</v>
      </c>
      <c r="B34" t="s">
        <v>328</v>
      </c>
      <c r="C34" t="s">
        <v>434</v>
      </c>
      <c r="D34" t="s">
        <v>426</v>
      </c>
      <c r="E34" t="s">
        <v>401</v>
      </c>
      <c r="G34">
        <v>22</v>
      </c>
      <c r="H34" s="55" t="str">
        <f t="shared" si="0"/>
        <v/>
      </c>
      <c r="I34" s="55">
        <f t="shared" si="1"/>
        <v>1879</v>
      </c>
      <c r="J34" t="s">
        <v>435</v>
      </c>
      <c r="K34" t="s">
        <v>1251</v>
      </c>
      <c r="L34" s="52" t="str">
        <f t="shared" si="3"/>
        <v>Sister</v>
      </c>
      <c r="M34" s="52">
        <f t="shared" si="2"/>
        <v>32</v>
      </c>
      <c r="N34" s="2" t="s">
        <v>2832</v>
      </c>
      <c r="O34" s="2" t="s">
        <v>1859</v>
      </c>
      <c r="P34" s="2">
        <v>11</v>
      </c>
      <c r="Q34" s="52" t="s">
        <v>1651</v>
      </c>
    </row>
    <row r="35" spans="1:17" x14ac:dyDescent="0.2">
      <c r="A35" s="52">
        <v>34</v>
      </c>
      <c r="B35" t="s">
        <v>328</v>
      </c>
      <c r="C35" t="s">
        <v>436</v>
      </c>
      <c r="D35" t="s">
        <v>437</v>
      </c>
      <c r="E35" t="s">
        <v>401</v>
      </c>
      <c r="G35">
        <v>6</v>
      </c>
      <c r="H35" s="55" t="str">
        <f t="shared" si="0"/>
        <v/>
      </c>
      <c r="I35" s="55">
        <f t="shared" si="1"/>
        <v>1895</v>
      </c>
      <c r="J35" t="s">
        <v>1301</v>
      </c>
      <c r="K35" t="s">
        <v>1115</v>
      </c>
      <c r="L35" s="52" t="str">
        <f t="shared" si="3"/>
        <v>Niece</v>
      </c>
      <c r="M35" s="52">
        <f t="shared" si="2"/>
        <v>32</v>
      </c>
      <c r="N35" s="2" t="s">
        <v>2832</v>
      </c>
      <c r="O35" s="2" t="s">
        <v>1859</v>
      </c>
      <c r="P35" s="2">
        <v>11</v>
      </c>
      <c r="Q35" s="52" t="s">
        <v>1651</v>
      </c>
    </row>
    <row r="36" spans="1:17" x14ac:dyDescent="0.2">
      <c r="A36" s="52">
        <v>35</v>
      </c>
      <c r="B36" t="s">
        <v>328</v>
      </c>
      <c r="C36" t="s">
        <v>65</v>
      </c>
      <c r="D36" t="s">
        <v>9</v>
      </c>
      <c r="E36" t="s">
        <v>5</v>
      </c>
      <c r="F36">
        <v>32</v>
      </c>
      <c r="H36" s="55">
        <f t="shared" si="0"/>
        <v>1869</v>
      </c>
      <c r="I36" s="55" t="str">
        <f t="shared" si="1"/>
        <v/>
      </c>
      <c r="J36" t="s">
        <v>350</v>
      </c>
      <c r="K36" t="s">
        <v>1290</v>
      </c>
      <c r="L36" s="52" t="str">
        <f t="shared" si="3"/>
        <v>Head</v>
      </c>
      <c r="M36" s="52">
        <f t="shared" si="2"/>
        <v>35</v>
      </c>
      <c r="N36" s="2" t="s">
        <v>2832</v>
      </c>
      <c r="O36" s="2">
        <v>4</v>
      </c>
      <c r="P36" s="2">
        <v>12</v>
      </c>
      <c r="Q36" s="52" t="s">
        <v>1651</v>
      </c>
    </row>
    <row r="37" spans="1:17" x14ac:dyDescent="0.2">
      <c r="A37" s="52">
        <v>36</v>
      </c>
      <c r="B37" t="s">
        <v>328</v>
      </c>
      <c r="C37" t="s">
        <v>438</v>
      </c>
      <c r="D37" t="s">
        <v>397</v>
      </c>
      <c r="E37" t="s">
        <v>5</v>
      </c>
      <c r="G37">
        <v>25</v>
      </c>
      <c r="H37" s="55" t="str">
        <f t="shared" si="0"/>
        <v/>
      </c>
      <c r="I37" s="55">
        <f t="shared" si="1"/>
        <v>1876</v>
      </c>
      <c r="J37" t="s">
        <v>1301</v>
      </c>
      <c r="K37" t="s">
        <v>1291</v>
      </c>
      <c r="L37" s="52" t="str">
        <f t="shared" si="3"/>
        <v>Wife</v>
      </c>
      <c r="M37" s="52">
        <f t="shared" si="2"/>
        <v>35</v>
      </c>
      <c r="N37" s="2" t="s">
        <v>2832</v>
      </c>
      <c r="O37" s="2" t="s">
        <v>1859</v>
      </c>
      <c r="P37" s="2">
        <v>12</v>
      </c>
      <c r="Q37" s="52" t="s">
        <v>1651</v>
      </c>
    </row>
    <row r="38" spans="1:17" x14ac:dyDescent="0.2">
      <c r="A38" s="52">
        <v>37</v>
      </c>
      <c r="B38" t="s">
        <v>328</v>
      </c>
      <c r="C38" t="s">
        <v>50</v>
      </c>
      <c r="D38" t="s">
        <v>409</v>
      </c>
      <c r="E38" t="s">
        <v>401</v>
      </c>
      <c r="F38">
        <v>2</v>
      </c>
      <c r="H38" s="55">
        <f t="shared" si="0"/>
        <v>1899</v>
      </c>
      <c r="I38" s="55" t="str">
        <f t="shared" si="1"/>
        <v/>
      </c>
      <c r="J38" t="s">
        <v>1301</v>
      </c>
      <c r="K38" t="s">
        <v>1291</v>
      </c>
      <c r="L38" s="52" t="str">
        <f t="shared" si="3"/>
        <v>Son</v>
      </c>
      <c r="M38" s="52">
        <f t="shared" si="2"/>
        <v>35</v>
      </c>
      <c r="N38" s="2" t="s">
        <v>2832</v>
      </c>
      <c r="O38" s="2" t="s">
        <v>1859</v>
      </c>
      <c r="P38" s="2">
        <v>12</v>
      </c>
      <c r="Q38" s="52" t="s">
        <v>1651</v>
      </c>
    </row>
    <row r="39" spans="1:17" x14ac:dyDescent="0.2">
      <c r="A39" s="52">
        <v>38</v>
      </c>
      <c r="B39" t="s">
        <v>328</v>
      </c>
      <c r="C39" t="s">
        <v>439</v>
      </c>
      <c r="D39" t="s">
        <v>400</v>
      </c>
      <c r="E39" t="s">
        <v>401</v>
      </c>
      <c r="G39">
        <v>1</v>
      </c>
      <c r="H39" s="55" t="str">
        <f t="shared" si="0"/>
        <v/>
      </c>
      <c r="I39" s="55">
        <f t="shared" si="1"/>
        <v>1900</v>
      </c>
      <c r="J39" t="s">
        <v>1301</v>
      </c>
      <c r="K39" t="s">
        <v>1115</v>
      </c>
      <c r="L39" s="52" t="str">
        <f t="shared" si="3"/>
        <v>Daughter</v>
      </c>
      <c r="M39" s="52">
        <f t="shared" si="2"/>
        <v>35</v>
      </c>
      <c r="N39" s="2" t="s">
        <v>2832</v>
      </c>
      <c r="O39" s="2" t="s">
        <v>1859</v>
      </c>
      <c r="P39" s="2">
        <v>12</v>
      </c>
      <c r="Q39" s="52" t="s">
        <v>1651</v>
      </c>
    </row>
    <row r="40" spans="1:17" x14ac:dyDescent="0.2">
      <c r="A40" s="52">
        <v>39</v>
      </c>
      <c r="B40" t="s">
        <v>328</v>
      </c>
      <c r="C40" t="s">
        <v>123</v>
      </c>
      <c r="D40" t="s">
        <v>9</v>
      </c>
      <c r="E40" t="s">
        <v>427</v>
      </c>
      <c r="G40">
        <v>65</v>
      </c>
      <c r="H40" s="55" t="str">
        <f t="shared" si="0"/>
        <v/>
      </c>
      <c r="I40" s="55">
        <f t="shared" si="1"/>
        <v>1836</v>
      </c>
      <c r="J40" t="s">
        <v>1301</v>
      </c>
      <c r="K40" s="9" t="s">
        <v>440</v>
      </c>
      <c r="L40" s="52" t="str">
        <f t="shared" si="3"/>
        <v>Head</v>
      </c>
      <c r="M40" s="52">
        <f t="shared" si="2"/>
        <v>39</v>
      </c>
      <c r="N40" s="2" t="s">
        <v>2832</v>
      </c>
      <c r="O40" s="2">
        <v>3</v>
      </c>
      <c r="P40" s="2">
        <v>13</v>
      </c>
      <c r="Q40" s="52" t="s">
        <v>1651</v>
      </c>
    </row>
    <row r="41" spans="1:17" x14ac:dyDescent="0.2">
      <c r="A41" s="52">
        <v>40</v>
      </c>
      <c r="B41" t="s">
        <v>328</v>
      </c>
      <c r="C41" t="s">
        <v>441</v>
      </c>
      <c r="D41" t="s">
        <v>409</v>
      </c>
      <c r="E41" t="s">
        <v>401</v>
      </c>
      <c r="F41">
        <v>28</v>
      </c>
      <c r="H41" s="55">
        <f t="shared" si="0"/>
        <v>1873</v>
      </c>
      <c r="I41" s="55" t="str">
        <f t="shared" si="1"/>
        <v/>
      </c>
      <c r="J41" t="s">
        <v>443</v>
      </c>
      <c r="K41" t="s">
        <v>442</v>
      </c>
      <c r="L41" s="52" t="str">
        <f t="shared" si="3"/>
        <v>Son</v>
      </c>
      <c r="M41" s="52">
        <f t="shared" si="2"/>
        <v>39</v>
      </c>
      <c r="N41" s="2" t="s">
        <v>2832</v>
      </c>
      <c r="O41" s="2" t="s">
        <v>1859</v>
      </c>
      <c r="P41" s="2">
        <v>13</v>
      </c>
      <c r="Q41" s="52" t="s">
        <v>1651</v>
      </c>
    </row>
    <row r="42" spans="1:17" x14ac:dyDescent="0.2">
      <c r="A42" s="52">
        <v>41</v>
      </c>
      <c r="B42" t="s">
        <v>328</v>
      </c>
      <c r="C42" t="s">
        <v>444</v>
      </c>
      <c r="D42" t="s">
        <v>409</v>
      </c>
      <c r="E42" t="s">
        <v>401</v>
      </c>
      <c r="F42">
        <v>24</v>
      </c>
      <c r="H42" s="55">
        <f t="shared" si="0"/>
        <v>1877</v>
      </c>
      <c r="I42" s="55" t="str">
        <f t="shared" si="1"/>
        <v/>
      </c>
      <c r="J42" t="s">
        <v>351</v>
      </c>
      <c r="K42" t="s">
        <v>445</v>
      </c>
      <c r="L42" s="52" t="str">
        <f t="shared" si="3"/>
        <v>Son</v>
      </c>
      <c r="M42" s="52">
        <f t="shared" si="2"/>
        <v>39</v>
      </c>
      <c r="N42" s="2" t="s">
        <v>2832</v>
      </c>
      <c r="O42" s="2" t="s">
        <v>1859</v>
      </c>
      <c r="P42" s="2">
        <v>13</v>
      </c>
      <c r="Q42" s="52" t="s">
        <v>1651</v>
      </c>
    </row>
    <row r="43" spans="1:17" x14ac:dyDescent="0.2">
      <c r="A43" s="52">
        <v>42</v>
      </c>
      <c r="B43" t="s">
        <v>328</v>
      </c>
      <c r="C43" t="s">
        <v>441</v>
      </c>
      <c r="D43" t="s">
        <v>446</v>
      </c>
      <c r="E43" t="s">
        <v>401</v>
      </c>
      <c r="F43">
        <v>13</v>
      </c>
      <c r="H43" s="55">
        <f t="shared" si="0"/>
        <v>1888</v>
      </c>
      <c r="I43" s="55" t="str">
        <f t="shared" si="1"/>
        <v/>
      </c>
      <c r="J43" t="s">
        <v>1301</v>
      </c>
      <c r="K43" t="s">
        <v>1290</v>
      </c>
      <c r="L43" s="52" t="str">
        <f t="shared" si="3"/>
        <v>Nephew</v>
      </c>
      <c r="M43" s="52">
        <f t="shared" si="2"/>
        <v>39</v>
      </c>
      <c r="N43" s="2" t="s">
        <v>2832</v>
      </c>
      <c r="O43" s="2" t="s">
        <v>1859</v>
      </c>
      <c r="P43" s="2">
        <v>13</v>
      </c>
      <c r="Q43" s="52" t="s">
        <v>1651</v>
      </c>
    </row>
    <row r="44" spans="1:17" x14ac:dyDescent="0.2">
      <c r="A44" s="52">
        <v>43</v>
      </c>
      <c r="B44" t="s">
        <v>67</v>
      </c>
      <c r="C44" t="s">
        <v>192</v>
      </c>
      <c r="D44" t="s">
        <v>9</v>
      </c>
      <c r="E44" t="s">
        <v>5</v>
      </c>
      <c r="F44">
        <v>49</v>
      </c>
      <c r="H44" s="55">
        <f t="shared" si="0"/>
        <v>1852</v>
      </c>
      <c r="I44" s="55" t="str">
        <f t="shared" si="1"/>
        <v/>
      </c>
      <c r="J44" t="s">
        <v>319</v>
      </c>
      <c r="K44" t="s">
        <v>1115</v>
      </c>
      <c r="L44" s="52" t="str">
        <f t="shared" si="3"/>
        <v>Head</v>
      </c>
      <c r="M44" s="52">
        <f t="shared" si="2"/>
        <v>43</v>
      </c>
      <c r="N44" s="2" t="s">
        <v>2832</v>
      </c>
      <c r="O44" s="2">
        <v>4</v>
      </c>
      <c r="P44" s="2">
        <v>14</v>
      </c>
      <c r="Q44" s="52" t="s">
        <v>1651</v>
      </c>
    </row>
    <row r="45" spans="1:17" x14ac:dyDescent="0.2">
      <c r="A45" s="52">
        <v>44</v>
      </c>
      <c r="B45" t="s">
        <v>67</v>
      </c>
      <c r="C45" t="s">
        <v>447</v>
      </c>
      <c r="D45" t="s">
        <v>397</v>
      </c>
      <c r="E45" t="s">
        <v>5</v>
      </c>
      <c r="G45">
        <v>50</v>
      </c>
      <c r="H45" s="55" t="str">
        <f t="shared" si="0"/>
        <v/>
      </c>
      <c r="I45" s="55">
        <f t="shared" si="1"/>
        <v>1851</v>
      </c>
      <c r="J45" t="s">
        <v>1301</v>
      </c>
      <c r="K45" t="s">
        <v>1864</v>
      </c>
      <c r="L45" s="52" t="str">
        <f t="shared" si="3"/>
        <v>Wife</v>
      </c>
      <c r="M45" s="52">
        <f t="shared" si="2"/>
        <v>43</v>
      </c>
      <c r="N45" s="2" t="s">
        <v>2832</v>
      </c>
      <c r="O45" s="2" t="s">
        <v>1859</v>
      </c>
      <c r="P45" s="2">
        <v>14</v>
      </c>
      <c r="Q45" s="52" t="s">
        <v>1651</v>
      </c>
    </row>
    <row r="46" spans="1:17" x14ac:dyDescent="0.2">
      <c r="A46" s="52">
        <v>45</v>
      </c>
      <c r="B46" t="s">
        <v>67</v>
      </c>
      <c r="C46" t="s">
        <v>448</v>
      </c>
      <c r="D46" t="s">
        <v>409</v>
      </c>
      <c r="E46" t="s">
        <v>401</v>
      </c>
      <c r="F46">
        <v>13</v>
      </c>
      <c r="H46" s="55">
        <f t="shared" si="0"/>
        <v>1888</v>
      </c>
      <c r="I46" s="55" t="str">
        <f t="shared" si="1"/>
        <v/>
      </c>
      <c r="J46" t="s">
        <v>234</v>
      </c>
      <c r="K46" t="s">
        <v>1282</v>
      </c>
      <c r="L46" s="52" t="str">
        <f t="shared" si="3"/>
        <v>Son</v>
      </c>
      <c r="M46" s="52">
        <f t="shared" si="2"/>
        <v>43</v>
      </c>
      <c r="N46" s="2" t="s">
        <v>2832</v>
      </c>
      <c r="O46" s="2" t="s">
        <v>1859</v>
      </c>
      <c r="P46" s="2">
        <v>14</v>
      </c>
      <c r="Q46" s="52" t="s">
        <v>1651</v>
      </c>
    </row>
    <row r="47" spans="1:17" x14ac:dyDescent="0.2">
      <c r="A47" s="52">
        <v>46</v>
      </c>
      <c r="B47" t="s">
        <v>67</v>
      </c>
      <c r="C47" t="s">
        <v>60</v>
      </c>
      <c r="D47" t="s">
        <v>409</v>
      </c>
      <c r="E47" t="s">
        <v>401</v>
      </c>
      <c r="F47">
        <v>9</v>
      </c>
      <c r="H47" s="55">
        <f t="shared" si="0"/>
        <v>1892</v>
      </c>
      <c r="I47" s="55" t="str">
        <f t="shared" si="1"/>
        <v/>
      </c>
      <c r="J47" t="s">
        <v>1454</v>
      </c>
      <c r="K47" t="s">
        <v>1115</v>
      </c>
      <c r="L47" s="52" t="str">
        <f t="shared" si="3"/>
        <v>Son</v>
      </c>
      <c r="M47" s="52">
        <f t="shared" si="2"/>
        <v>43</v>
      </c>
      <c r="N47" s="2" t="s">
        <v>2832</v>
      </c>
      <c r="O47" s="2" t="s">
        <v>1859</v>
      </c>
      <c r="P47" s="2">
        <v>14</v>
      </c>
      <c r="Q47" s="52" t="s">
        <v>1651</v>
      </c>
    </row>
    <row r="48" spans="1:17" x14ac:dyDescent="0.2">
      <c r="A48" s="52">
        <v>47</v>
      </c>
      <c r="B48" t="s">
        <v>378</v>
      </c>
      <c r="C48" t="s">
        <v>167</v>
      </c>
      <c r="D48" t="s">
        <v>9</v>
      </c>
      <c r="E48" t="s">
        <v>5</v>
      </c>
      <c r="F48">
        <v>50</v>
      </c>
      <c r="H48" s="55">
        <f t="shared" si="0"/>
        <v>1851</v>
      </c>
      <c r="I48" s="55" t="str">
        <f t="shared" si="1"/>
        <v/>
      </c>
      <c r="J48" t="s">
        <v>351</v>
      </c>
      <c r="K48" t="s">
        <v>449</v>
      </c>
      <c r="L48" s="52" t="str">
        <f t="shared" si="3"/>
        <v>Head</v>
      </c>
      <c r="M48" s="52">
        <f t="shared" si="2"/>
        <v>47</v>
      </c>
      <c r="N48" s="2" t="s">
        <v>2832</v>
      </c>
      <c r="O48" s="2">
        <v>3</v>
      </c>
      <c r="P48" s="2">
        <v>15</v>
      </c>
      <c r="Q48" s="52" t="s">
        <v>1651</v>
      </c>
    </row>
    <row r="49" spans="1:17" x14ac:dyDescent="0.2">
      <c r="A49" s="52">
        <v>48</v>
      </c>
      <c r="B49" t="s">
        <v>378</v>
      </c>
      <c r="C49" t="s">
        <v>111</v>
      </c>
      <c r="D49" t="s">
        <v>397</v>
      </c>
      <c r="E49" t="s">
        <v>5</v>
      </c>
      <c r="G49">
        <v>41</v>
      </c>
      <c r="H49" s="55" t="str">
        <f t="shared" si="0"/>
        <v/>
      </c>
      <c r="I49" s="55">
        <f t="shared" si="1"/>
        <v>1860</v>
      </c>
      <c r="J49" t="s">
        <v>1301</v>
      </c>
      <c r="K49" t="s">
        <v>450</v>
      </c>
      <c r="L49" s="52" t="str">
        <f t="shared" si="3"/>
        <v>Wife</v>
      </c>
      <c r="M49" s="52">
        <f t="shared" si="2"/>
        <v>47</v>
      </c>
      <c r="N49" s="2" t="s">
        <v>2832</v>
      </c>
      <c r="O49" s="2" t="s">
        <v>1859</v>
      </c>
      <c r="P49" s="2">
        <v>15</v>
      </c>
      <c r="Q49" s="52" t="s">
        <v>1651</v>
      </c>
    </row>
    <row r="50" spans="1:17" x14ac:dyDescent="0.2">
      <c r="A50" s="52">
        <v>49</v>
      </c>
      <c r="B50" t="s">
        <v>378</v>
      </c>
      <c r="C50" t="s">
        <v>169</v>
      </c>
      <c r="D50" t="s">
        <v>400</v>
      </c>
      <c r="E50" t="s">
        <v>401</v>
      </c>
      <c r="G50">
        <v>16</v>
      </c>
      <c r="H50" s="55" t="str">
        <f t="shared" si="0"/>
        <v/>
      </c>
      <c r="I50" s="55">
        <f t="shared" si="1"/>
        <v>1885</v>
      </c>
      <c r="J50" t="s">
        <v>1301</v>
      </c>
      <c r="K50" t="s">
        <v>1863</v>
      </c>
      <c r="L50" s="52" t="str">
        <f t="shared" si="3"/>
        <v>Daughter</v>
      </c>
      <c r="M50" s="52">
        <f t="shared" si="2"/>
        <v>47</v>
      </c>
      <c r="N50" s="2" t="s">
        <v>2832</v>
      </c>
      <c r="O50" s="2" t="s">
        <v>1859</v>
      </c>
      <c r="P50" s="2">
        <v>15</v>
      </c>
      <c r="Q50" s="52" t="s">
        <v>1651</v>
      </c>
    </row>
    <row r="51" spans="1:17" x14ac:dyDescent="0.2">
      <c r="A51" s="52">
        <v>50</v>
      </c>
      <c r="B51" t="s">
        <v>100</v>
      </c>
      <c r="C51" t="s">
        <v>262</v>
      </c>
      <c r="D51" t="s">
        <v>9</v>
      </c>
      <c r="E51" t="s">
        <v>5</v>
      </c>
      <c r="F51">
        <v>55</v>
      </c>
      <c r="H51" s="55">
        <f t="shared" si="0"/>
        <v>1846</v>
      </c>
      <c r="I51" s="55" t="str">
        <f t="shared" si="1"/>
        <v/>
      </c>
      <c r="J51" s="9" t="s">
        <v>352</v>
      </c>
      <c r="K51" s="9" t="s">
        <v>451</v>
      </c>
      <c r="L51" s="52" t="str">
        <f t="shared" si="3"/>
        <v>Head</v>
      </c>
      <c r="M51" s="52">
        <f t="shared" si="2"/>
        <v>50</v>
      </c>
      <c r="N51" s="2" t="s">
        <v>2832</v>
      </c>
      <c r="O51" s="2" t="s">
        <v>1859</v>
      </c>
      <c r="P51" s="2">
        <v>16</v>
      </c>
      <c r="Q51" s="52" t="s">
        <v>1651</v>
      </c>
    </row>
    <row r="52" spans="1:17" x14ac:dyDescent="0.2">
      <c r="A52" s="52">
        <v>51</v>
      </c>
      <c r="B52" t="s">
        <v>100</v>
      </c>
      <c r="C52" t="s">
        <v>201</v>
      </c>
      <c r="D52" t="s">
        <v>397</v>
      </c>
      <c r="E52" t="s">
        <v>5</v>
      </c>
      <c r="G52">
        <v>48</v>
      </c>
      <c r="H52" s="55" t="str">
        <f t="shared" si="0"/>
        <v/>
      </c>
      <c r="I52" s="55">
        <f t="shared" si="1"/>
        <v>1853</v>
      </c>
      <c r="J52" t="s">
        <v>1301</v>
      </c>
      <c r="K52" s="9" t="s">
        <v>551</v>
      </c>
      <c r="L52" s="52" t="str">
        <f t="shared" si="3"/>
        <v>Wife</v>
      </c>
      <c r="M52" s="52">
        <f t="shared" si="2"/>
        <v>50</v>
      </c>
      <c r="N52" s="2" t="s">
        <v>2832</v>
      </c>
      <c r="O52" s="2" t="s">
        <v>1859</v>
      </c>
      <c r="P52" s="2">
        <v>16</v>
      </c>
      <c r="Q52" s="52" t="s">
        <v>1651</v>
      </c>
    </row>
    <row r="53" spans="1:17" x14ac:dyDescent="0.2">
      <c r="A53" s="52">
        <v>52</v>
      </c>
      <c r="B53" t="s">
        <v>100</v>
      </c>
      <c r="C53" t="s">
        <v>453</v>
      </c>
      <c r="D53" t="s">
        <v>400</v>
      </c>
      <c r="E53" t="s">
        <v>401</v>
      </c>
      <c r="G53">
        <v>26</v>
      </c>
      <c r="H53" s="55" t="str">
        <f t="shared" si="0"/>
        <v/>
      </c>
      <c r="I53" s="55">
        <f t="shared" si="1"/>
        <v>1875</v>
      </c>
      <c r="J53" t="s">
        <v>1301</v>
      </c>
      <c r="K53" t="s">
        <v>1115</v>
      </c>
      <c r="L53" s="52" t="str">
        <f t="shared" si="3"/>
        <v>Daughter</v>
      </c>
      <c r="M53" s="52">
        <f t="shared" si="2"/>
        <v>50</v>
      </c>
      <c r="N53" s="2" t="s">
        <v>2832</v>
      </c>
      <c r="O53" s="2" t="s">
        <v>1859</v>
      </c>
      <c r="P53" s="2">
        <v>16</v>
      </c>
      <c r="Q53" s="52" t="s">
        <v>1651</v>
      </c>
    </row>
    <row r="54" spans="1:17" x14ac:dyDescent="0.2">
      <c r="A54" s="52">
        <v>53</v>
      </c>
      <c r="B54" t="s">
        <v>100</v>
      </c>
      <c r="C54" t="s">
        <v>454</v>
      </c>
      <c r="D54" t="s">
        <v>409</v>
      </c>
      <c r="E54" t="s">
        <v>401</v>
      </c>
      <c r="F54">
        <v>24</v>
      </c>
      <c r="H54" s="55">
        <f t="shared" si="0"/>
        <v>1877</v>
      </c>
      <c r="I54" s="55" t="str">
        <f t="shared" si="1"/>
        <v/>
      </c>
      <c r="J54" t="s">
        <v>38</v>
      </c>
      <c r="K54" t="s">
        <v>1115</v>
      </c>
      <c r="L54" s="52" t="str">
        <f t="shared" si="3"/>
        <v>Son</v>
      </c>
      <c r="M54" s="52">
        <f t="shared" si="2"/>
        <v>50</v>
      </c>
      <c r="N54" s="2" t="s">
        <v>2832</v>
      </c>
      <c r="O54" s="2" t="s">
        <v>1859</v>
      </c>
      <c r="P54" s="2">
        <v>16</v>
      </c>
      <c r="Q54" s="52" t="s">
        <v>1651</v>
      </c>
    </row>
    <row r="55" spans="1:17" x14ac:dyDescent="0.2">
      <c r="A55" s="52">
        <v>54</v>
      </c>
      <c r="B55" t="s">
        <v>100</v>
      </c>
      <c r="C55" t="s">
        <v>289</v>
      </c>
      <c r="D55" t="s">
        <v>409</v>
      </c>
      <c r="E55" t="s">
        <v>401</v>
      </c>
      <c r="F55">
        <v>17</v>
      </c>
      <c r="H55" s="55">
        <f t="shared" si="0"/>
        <v>1884</v>
      </c>
      <c r="I55" s="55" t="str">
        <f t="shared" si="1"/>
        <v/>
      </c>
      <c r="J55" t="s">
        <v>127</v>
      </c>
      <c r="K55" t="s">
        <v>1115</v>
      </c>
      <c r="L55" s="52" t="str">
        <f t="shared" si="3"/>
        <v>Son</v>
      </c>
      <c r="M55" s="52">
        <f t="shared" si="2"/>
        <v>50</v>
      </c>
      <c r="N55" s="2" t="s">
        <v>2832</v>
      </c>
      <c r="O55" s="2" t="s">
        <v>1859</v>
      </c>
      <c r="P55" s="2">
        <v>16</v>
      </c>
      <c r="Q55" s="52" t="s">
        <v>1651</v>
      </c>
    </row>
    <row r="56" spans="1:17" x14ac:dyDescent="0.2">
      <c r="A56" s="52">
        <v>55</v>
      </c>
      <c r="B56" t="s">
        <v>100</v>
      </c>
      <c r="C56" t="s">
        <v>399</v>
      </c>
      <c r="D56" t="s">
        <v>400</v>
      </c>
      <c r="E56" t="s">
        <v>401</v>
      </c>
      <c r="G56">
        <v>12</v>
      </c>
      <c r="H56" s="55" t="str">
        <f t="shared" si="0"/>
        <v/>
      </c>
      <c r="I56" s="55">
        <f t="shared" si="1"/>
        <v>1889</v>
      </c>
      <c r="J56" t="s">
        <v>1301</v>
      </c>
      <c r="K56" t="s">
        <v>1115</v>
      </c>
      <c r="L56" s="52" t="str">
        <f t="shared" si="3"/>
        <v>Daughter</v>
      </c>
      <c r="M56" s="52">
        <f t="shared" si="2"/>
        <v>50</v>
      </c>
      <c r="N56" s="2" t="s">
        <v>2832</v>
      </c>
      <c r="O56" s="2" t="s">
        <v>1859</v>
      </c>
      <c r="P56" s="2">
        <v>16</v>
      </c>
      <c r="Q56" s="52" t="s">
        <v>1651</v>
      </c>
    </row>
    <row r="57" spans="1:17" x14ac:dyDescent="0.2">
      <c r="A57" s="52">
        <v>56</v>
      </c>
      <c r="B57" t="s">
        <v>100</v>
      </c>
      <c r="C57" t="s">
        <v>455</v>
      </c>
      <c r="D57" t="s">
        <v>409</v>
      </c>
      <c r="E57" t="s">
        <v>401</v>
      </c>
      <c r="F57">
        <v>14</v>
      </c>
      <c r="H57" s="55">
        <f t="shared" si="0"/>
        <v>1887</v>
      </c>
      <c r="I57" s="55" t="str">
        <f t="shared" si="1"/>
        <v/>
      </c>
      <c r="J57" t="s">
        <v>1301</v>
      </c>
      <c r="K57" t="s">
        <v>1115</v>
      </c>
      <c r="L57" s="52" t="str">
        <f t="shared" si="3"/>
        <v>Son</v>
      </c>
      <c r="M57" s="52">
        <f t="shared" si="2"/>
        <v>50</v>
      </c>
      <c r="N57" s="2" t="s">
        <v>2832</v>
      </c>
      <c r="O57" s="2" t="s">
        <v>1859</v>
      </c>
      <c r="P57" s="2">
        <v>16</v>
      </c>
      <c r="Q57" s="52" t="s">
        <v>1651</v>
      </c>
    </row>
    <row r="58" spans="1:17" x14ac:dyDescent="0.2">
      <c r="A58" s="52">
        <v>57</v>
      </c>
      <c r="B58" t="s">
        <v>100</v>
      </c>
      <c r="C58" t="s">
        <v>386</v>
      </c>
      <c r="D58" t="s">
        <v>409</v>
      </c>
      <c r="E58" t="s">
        <v>401</v>
      </c>
      <c r="F58">
        <v>10</v>
      </c>
      <c r="H58" s="55">
        <f t="shared" si="0"/>
        <v>1891</v>
      </c>
      <c r="I58" s="55" t="str">
        <f t="shared" si="1"/>
        <v/>
      </c>
      <c r="J58" t="s">
        <v>1301</v>
      </c>
      <c r="K58" t="s">
        <v>1115</v>
      </c>
      <c r="L58" s="52" t="str">
        <f t="shared" si="3"/>
        <v>Son</v>
      </c>
      <c r="M58" s="52">
        <f t="shared" si="2"/>
        <v>50</v>
      </c>
      <c r="N58" s="2" t="s">
        <v>2832</v>
      </c>
      <c r="O58" s="2" t="s">
        <v>1859</v>
      </c>
      <c r="P58" s="2">
        <v>16</v>
      </c>
      <c r="Q58" s="52" t="s">
        <v>1651</v>
      </c>
    </row>
    <row r="59" spans="1:17" x14ac:dyDescent="0.2">
      <c r="A59" s="52">
        <v>58</v>
      </c>
      <c r="B59" t="s">
        <v>100</v>
      </c>
      <c r="C59" t="s">
        <v>335</v>
      </c>
      <c r="D59" t="s">
        <v>400</v>
      </c>
      <c r="E59" t="s">
        <v>401</v>
      </c>
      <c r="G59">
        <v>7</v>
      </c>
      <c r="H59" s="55" t="str">
        <f t="shared" si="0"/>
        <v/>
      </c>
      <c r="I59" s="55">
        <f t="shared" si="1"/>
        <v>1894</v>
      </c>
      <c r="J59" t="s">
        <v>1301</v>
      </c>
      <c r="K59" t="s">
        <v>1115</v>
      </c>
      <c r="L59" s="52" t="str">
        <f t="shared" si="3"/>
        <v>Daughter</v>
      </c>
      <c r="M59" s="52">
        <f t="shared" si="2"/>
        <v>50</v>
      </c>
      <c r="N59" s="2" t="s">
        <v>2832</v>
      </c>
      <c r="O59" s="2" t="s">
        <v>1859</v>
      </c>
      <c r="P59" s="2">
        <v>16</v>
      </c>
      <c r="Q59" s="52" t="s">
        <v>1651</v>
      </c>
    </row>
    <row r="60" spans="1:17" x14ac:dyDescent="0.2">
      <c r="A60" s="52">
        <v>59</v>
      </c>
      <c r="B60" t="s">
        <v>100</v>
      </c>
      <c r="C60" t="s">
        <v>456</v>
      </c>
      <c r="D60" t="s">
        <v>400</v>
      </c>
      <c r="E60" t="s">
        <v>401</v>
      </c>
      <c r="G60">
        <v>5</v>
      </c>
      <c r="H60" s="55" t="str">
        <f t="shared" si="0"/>
        <v/>
      </c>
      <c r="I60" s="55">
        <f t="shared" si="1"/>
        <v>1896</v>
      </c>
      <c r="J60" t="s">
        <v>1301</v>
      </c>
      <c r="K60" t="s">
        <v>1115</v>
      </c>
      <c r="L60" s="52" t="str">
        <f t="shared" si="3"/>
        <v>Daughter</v>
      </c>
      <c r="M60" s="52">
        <f t="shared" si="2"/>
        <v>50</v>
      </c>
      <c r="N60" s="2" t="s">
        <v>2832</v>
      </c>
      <c r="O60" s="2" t="s">
        <v>1859</v>
      </c>
      <c r="P60" s="2">
        <v>16</v>
      </c>
      <c r="Q60" s="52" t="s">
        <v>1651</v>
      </c>
    </row>
    <row r="61" spans="1:17" x14ac:dyDescent="0.2">
      <c r="A61" s="52">
        <v>60</v>
      </c>
      <c r="B61" t="s">
        <v>156</v>
      </c>
      <c r="C61" t="s">
        <v>457</v>
      </c>
      <c r="D61" t="s">
        <v>9</v>
      </c>
      <c r="E61" t="s">
        <v>5</v>
      </c>
      <c r="F61">
        <v>45</v>
      </c>
      <c r="H61" s="55">
        <f t="shared" si="0"/>
        <v>1856</v>
      </c>
      <c r="I61" s="55" t="str">
        <f t="shared" si="1"/>
        <v/>
      </c>
      <c r="J61" t="s">
        <v>91</v>
      </c>
      <c r="K61" t="s">
        <v>1115</v>
      </c>
      <c r="L61" s="52" t="str">
        <f t="shared" si="3"/>
        <v>Head</v>
      </c>
      <c r="M61" s="52">
        <f t="shared" si="2"/>
        <v>60</v>
      </c>
      <c r="N61" s="2" t="s">
        <v>2832</v>
      </c>
      <c r="O61" s="2" t="s">
        <v>1859</v>
      </c>
      <c r="P61" s="2">
        <v>17</v>
      </c>
      <c r="Q61" s="52" t="s">
        <v>1651</v>
      </c>
    </row>
    <row r="62" spans="1:17" x14ac:dyDescent="0.2">
      <c r="A62" s="52">
        <v>61</v>
      </c>
      <c r="B62" t="s">
        <v>156</v>
      </c>
      <c r="C62" t="s">
        <v>439</v>
      </c>
      <c r="D62" t="s">
        <v>397</v>
      </c>
      <c r="E62" t="s">
        <v>5</v>
      </c>
      <c r="G62">
        <v>48</v>
      </c>
      <c r="H62" s="55" t="str">
        <f t="shared" si="0"/>
        <v/>
      </c>
      <c r="I62" s="55">
        <f t="shared" si="1"/>
        <v>1853</v>
      </c>
      <c r="J62" t="s">
        <v>1301</v>
      </c>
      <c r="K62" t="s">
        <v>458</v>
      </c>
      <c r="L62" s="52" t="str">
        <f t="shared" si="3"/>
        <v>Wife</v>
      </c>
      <c r="M62" s="52">
        <f t="shared" si="2"/>
        <v>60</v>
      </c>
      <c r="N62" s="2" t="s">
        <v>2832</v>
      </c>
      <c r="O62" s="2" t="s">
        <v>1859</v>
      </c>
      <c r="P62" s="2">
        <v>17</v>
      </c>
      <c r="Q62" s="52" t="s">
        <v>1651</v>
      </c>
    </row>
    <row r="63" spans="1:17" x14ac:dyDescent="0.2">
      <c r="A63" s="52">
        <v>62</v>
      </c>
      <c r="B63" t="s">
        <v>156</v>
      </c>
      <c r="C63" t="s">
        <v>434</v>
      </c>
      <c r="D63" t="s">
        <v>400</v>
      </c>
      <c r="E63" t="s">
        <v>401</v>
      </c>
      <c r="G63">
        <v>23</v>
      </c>
      <c r="H63" s="55" t="str">
        <f t="shared" si="0"/>
        <v/>
      </c>
      <c r="I63" s="55">
        <f t="shared" si="1"/>
        <v>1878</v>
      </c>
      <c r="J63" t="s">
        <v>1301</v>
      </c>
      <c r="K63" t="s">
        <v>473</v>
      </c>
      <c r="L63" s="52" t="str">
        <f t="shared" si="3"/>
        <v>Daughter</v>
      </c>
      <c r="M63" s="52">
        <f t="shared" si="2"/>
        <v>60</v>
      </c>
      <c r="N63" s="2" t="s">
        <v>2832</v>
      </c>
      <c r="O63" s="2" t="s">
        <v>1859</v>
      </c>
      <c r="P63" s="2">
        <v>17</v>
      </c>
      <c r="Q63" s="52" t="s">
        <v>1651</v>
      </c>
    </row>
    <row r="64" spans="1:17" x14ac:dyDescent="0.2">
      <c r="A64" s="52">
        <v>63</v>
      </c>
      <c r="B64" t="s">
        <v>156</v>
      </c>
      <c r="C64" t="s">
        <v>1479</v>
      </c>
      <c r="D64" t="s">
        <v>400</v>
      </c>
      <c r="E64" t="s">
        <v>401</v>
      </c>
      <c r="G64">
        <v>15</v>
      </c>
      <c r="H64" s="55" t="str">
        <f t="shared" si="0"/>
        <v/>
      </c>
      <c r="I64" s="55">
        <f t="shared" si="1"/>
        <v>1886</v>
      </c>
      <c r="J64" t="s">
        <v>1301</v>
      </c>
      <c r="K64" t="s">
        <v>1115</v>
      </c>
      <c r="L64" s="52" t="str">
        <f t="shared" si="3"/>
        <v>Daughter</v>
      </c>
      <c r="M64" s="52">
        <f t="shared" si="2"/>
        <v>60</v>
      </c>
      <c r="N64" s="2" t="s">
        <v>2832</v>
      </c>
      <c r="O64" s="2" t="s">
        <v>1859</v>
      </c>
      <c r="P64" s="2">
        <v>17</v>
      </c>
      <c r="Q64" s="52" t="s">
        <v>1651</v>
      </c>
    </row>
    <row r="65" spans="1:17" x14ac:dyDescent="0.2">
      <c r="A65" s="52">
        <v>64</v>
      </c>
      <c r="B65" t="s">
        <v>122</v>
      </c>
      <c r="C65" t="s">
        <v>71</v>
      </c>
      <c r="D65" t="s">
        <v>9</v>
      </c>
      <c r="E65" t="s">
        <v>5</v>
      </c>
      <c r="F65">
        <v>64</v>
      </c>
      <c r="H65" s="55">
        <f t="shared" si="0"/>
        <v>1837</v>
      </c>
      <c r="I65" s="55" t="str">
        <f t="shared" si="1"/>
        <v/>
      </c>
      <c r="J65" t="s">
        <v>2848</v>
      </c>
      <c r="K65" t="s">
        <v>460</v>
      </c>
      <c r="L65" s="52" t="str">
        <f t="shared" si="3"/>
        <v>Head</v>
      </c>
      <c r="M65" s="52">
        <f t="shared" si="2"/>
        <v>64</v>
      </c>
      <c r="N65" s="2" t="s">
        <v>2832</v>
      </c>
      <c r="O65" s="2">
        <v>4</v>
      </c>
      <c r="P65" s="2">
        <v>18</v>
      </c>
      <c r="Q65" s="52" t="s">
        <v>1651</v>
      </c>
    </row>
    <row r="66" spans="1:17" x14ac:dyDescent="0.2">
      <c r="A66" s="52">
        <v>65</v>
      </c>
      <c r="B66" t="s">
        <v>122</v>
      </c>
      <c r="C66" t="s">
        <v>461</v>
      </c>
      <c r="D66" t="s">
        <v>397</v>
      </c>
      <c r="E66" t="s">
        <v>5</v>
      </c>
      <c r="G66">
        <v>60</v>
      </c>
      <c r="H66" s="55" t="str">
        <f t="shared" si="0"/>
        <v/>
      </c>
      <c r="I66" s="55">
        <f t="shared" si="1"/>
        <v>1841</v>
      </c>
      <c r="J66" t="s">
        <v>1301</v>
      </c>
      <c r="K66" t="s">
        <v>462</v>
      </c>
      <c r="L66" s="52" t="str">
        <f t="shared" si="3"/>
        <v>Wife</v>
      </c>
      <c r="M66" s="52">
        <f t="shared" si="2"/>
        <v>64</v>
      </c>
      <c r="N66" s="2" t="s">
        <v>2832</v>
      </c>
      <c r="O66" s="2" t="s">
        <v>1859</v>
      </c>
      <c r="P66" s="2">
        <v>18</v>
      </c>
      <c r="Q66" s="52" t="s">
        <v>1651</v>
      </c>
    </row>
    <row r="67" spans="1:17" x14ac:dyDescent="0.2">
      <c r="A67" s="52">
        <v>66</v>
      </c>
      <c r="B67" t="s">
        <v>97</v>
      </c>
      <c r="C67" t="s">
        <v>463</v>
      </c>
      <c r="D67" t="s">
        <v>464</v>
      </c>
      <c r="E67" t="s">
        <v>5</v>
      </c>
      <c r="G67">
        <v>31</v>
      </c>
      <c r="H67" s="55" t="str">
        <f t="shared" si="0"/>
        <v/>
      </c>
      <c r="I67" s="55">
        <f t="shared" si="1"/>
        <v>1870</v>
      </c>
      <c r="J67" t="s">
        <v>1301</v>
      </c>
      <c r="K67" t="s">
        <v>462</v>
      </c>
      <c r="L67" s="52" t="str">
        <f t="shared" si="3"/>
        <v>Visitor</v>
      </c>
      <c r="M67" s="52">
        <f t="shared" si="2"/>
        <v>64</v>
      </c>
      <c r="N67" s="2" t="s">
        <v>2832</v>
      </c>
      <c r="O67" s="2" t="s">
        <v>1859</v>
      </c>
      <c r="P67" s="2">
        <v>18</v>
      </c>
      <c r="Q67" s="52" t="s">
        <v>1651</v>
      </c>
    </row>
    <row r="68" spans="1:17" x14ac:dyDescent="0.2">
      <c r="A68" s="52">
        <v>67</v>
      </c>
      <c r="B68" t="s">
        <v>97</v>
      </c>
      <c r="C68" t="s">
        <v>465</v>
      </c>
      <c r="D68" t="s">
        <v>464</v>
      </c>
      <c r="E68" t="s">
        <v>401</v>
      </c>
      <c r="G68">
        <f>2/12</f>
        <v>0.16666666666666666</v>
      </c>
      <c r="H68" s="55" t="str">
        <f t="shared" ref="H68:H131" si="8">IF(ISBLANK(F68),"",INT(1901.25-F68))</f>
        <v/>
      </c>
      <c r="I68" s="55">
        <f t="shared" ref="I68:I131" si="9">IF(ISBLANK(G68),"",IF(ISBLANK(F68),INT(1901.25-G68),"Error"))</f>
        <v>1901</v>
      </c>
      <c r="J68" t="s">
        <v>1301</v>
      </c>
      <c r="K68" t="s">
        <v>445</v>
      </c>
      <c r="L68" s="52" t="str">
        <f t="shared" ref="L68:L131" si="10">IF(ISBLANK(D68),"",D68)</f>
        <v>Visitor</v>
      </c>
      <c r="M68" s="52">
        <f t="shared" si="2"/>
        <v>64</v>
      </c>
      <c r="N68" s="2" t="s">
        <v>2832</v>
      </c>
      <c r="O68" s="2" t="s">
        <v>1859</v>
      </c>
      <c r="P68" s="2">
        <v>18</v>
      </c>
      <c r="Q68" s="52" t="s">
        <v>1651</v>
      </c>
    </row>
    <row r="69" spans="1:17" x14ac:dyDescent="0.2">
      <c r="A69" s="52">
        <v>68</v>
      </c>
      <c r="B69" t="s">
        <v>379</v>
      </c>
      <c r="C69" t="s">
        <v>200</v>
      </c>
      <c r="D69" t="s">
        <v>9</v>
      </c>
      <c r="E69" t="s">
        <v>427</v>
      </c>
      <c r="G69">
        <v>77</v>
      </c>
      <c r="H69" s="55" t="str">
        <f t="shared" si="8"/>
        <v/>
      </c>
      <c r="I69" s="55">
        <f t="shared" si="9"/>
        <v>1824</v>
      </c>
      <c r="J69" t="s">
        <v>349</v>
      </c>
      <c r="K69" t="s">
        <v>1115</v>
      </c>
      <c r="L69" s="52" t="str">
        <f t="shared" si="10"/>
        <v>Head</v>
      </c>
      <c r="M69" s="52">
        <f t="shared" ref="M69:M132" si="11">IF(OR(L69="Vacant",L69="Head"),A69,M68)</f>
        <v>68</v>
      </c>
      <c r="N69" s="2" t="s">
        <v>2832</v>
      </c>
      <c r="O69" s="2">
        <v>2</v>
      </c>
      <c r="P69" s="2">
        <v>19</v>
      </c>
      <c r="Q69" s="52" t="s">
        <v>1651</v>
      </c>
    </row>
    <row r="70" spans="1:17" x14ac:dyDescent="0.2">
      <c r="A70" s="52">
        <v>69</v>
      </c>
      <c r="B70" t="s">
        <v>76</v>
      </c>
      <c r="C70" t="s">
        <v>276</v>
      </c>
      <c r="D70" t="s">
        <v>9</v>
      </c>
      <c r="E70" t="s">
        <v>5</v>
      </c>
      <c r="F70">
        <v>25</v>
      </c>
      <c r="H70" s="55">
        <f t="shared" si="8"/>
        <v>1876</v>
      </c>
      <c r="I70" s="55" t="str">
        <f t="shared" si="9"/>
        <v/>
      </c>
      <c r="J70" t="s">
        <v>351</v>
      </c>
      <c r="K70" t="s">
        <v>598</v>
      </c>
      <c r="L70" s="52" t="str">
        <f t="shared" si="10"/>
        <v>Head</v>
      </c>
      <c r="M70" s="52">
        <f t="shared" si="11"/>
        <v>69</v>
      </c>
      <c r="N70" s="2" t="s">
        <v>2832</v>
      </c>
      <c r="O70" s="2">
        <v>4</v>
      </c>
      <c r="P70" s="2">
        <v>20</v>
      </c>
      <c r="Q70" s="52" t="s">
        <v>1651</v>
      </c>
    </row>
    <row r="71" spans="1:17" x14ac:dyDescent="0.2">
      <c r="A71" s="52">
        <v>70</v>
      </c>
      <c r="B71" t="s">
        <v>76</v>
      </c>
      <c r="C71" t="s">
        <v>169</v>
      </c>
      <c r="D71" t="s">
        <v>397</v>
      </c>
      <c r="E71" t="s">
        <v>5</v>
      </c>
      <c r="G71">
        <v>24</v>
      </c>
      <c r="H71" s="55" t="str">
        <f t="shared" si="8"/>
        <v/>
      </c>
      <c r="I71" s="55">
        <f t="shared" si="9"/>
        <v>1877</v>
      </c>
      <c r="J71" t="s">
        <v>1301</v>
      </c>
      <c r="K71" s="9" t="s">
        <v>2849</v>
      </c>
      <c r="L71" s="52" t="str">
        <f t="shared" si="10"/>
        <v>Wife</v>
      </c>
      <c r="M71" s="52">
        <f t="shared" si="11"/>
        <v>69</v>
      </c>
      <c r="N71" s="2" t="s">
        <v>2832</v>
      </c>
      <c r="O71" s="2" t="s">
        <v>1859</v>
      </c>
      <c r="P71" s="2">
        <v>20</v>
      </c>
      <c r="Q71" s="52" t="s">
        <v>1651</v>
      </c>
    </row>
    <row r="72" spans="1:17" x14ac:dyDescent="0.2">
      <c r="A72" s="52">
        <v>71</v>
      </c>
      <c r="B72" t="s">
        <v>76</v>
      </c>
      <c r="C72" t="s">
        <v>466</v>
      </c>
      <c r="D72" t="s">
        <v>400</v>
      </c>
      <c r="E72" t="s">
        <v>401</v>
      </c>
      <c r="G72">
        <f>1/12</f>
        <v>8.3333333333333329E-2</v>
      </c>
      <c r="H72" s="55" t="str">
        <f t="shared" si="8"/>
        <v/>
      </c>
      <c r="I72" s="55">
        <f t="shared" si="9"/>
        <v>1901</v>
      </c>
      <c r="J72" t="s">
        <v>1301</v>
      </c>
      <c r="K72" t="s">
        <v>1115</v>
      </c>
      <c r="L72" s="52" t="str">
        <f t="shared" si="10"/>
        <v>Daughter</v>
      </c>
      <c r="M72" s="52">
        <f t="shared" si="11"/>
        <v>69</v>
      </c>
      <c r="N72" s="2" t="s">
        <v>2832</v>
      </c>
      <c r="O72" s="2" t="s">
        <v>1859</v>
      </c>
      <c r="P72" s="2">
        <v>20</v>
      </c>
      <c r="Q72" s="52" t="s">
        <v>1651</v>
      </c>
    </row>
    <row r="73" spans="1:17" x14ac:dyDescent="0.2">
      <c r="A73" s="52">
        <v>72</v>
      </c>
      <c r="B73" t="s">
        <v>380</v>
      </c>
      <c r="C73" t="s">
        <v>192</v>
      </c>
      <c r="D73" t="s">
        <v>9</v>
      </c>
      <c r="E73" t="s">
        <v>5</v>
      </c>
      <c r="F73">
        <v>44</v>
      </c>
      <c r="H73" s="55">
        <f t="shared" si="8"/>
        <v>1857</v>
      </c>
      <c r="I73" s="55" t="str">
        <f t="shared" si="9"/>
        <v/>
      </c>
      <c r="J73" t="s">
        <v>1912</v>
      </c>
      <c r="K73" t="s">
        <v>724</v>
      </c>
      <c r="L73" s="52" t="str">
        <f t="shared" si="10"/>
        <v>Head</v>
      </c>
      <c r="M73" s="52">
        <f t="shared" si="11"/>
        <v>72</v>
      </c>
      <c r="N73" s="2" t="s">
        <v>2832</v>
      </c>
      <c r="O73" s="2">
        <v>4</v>
      </c>
      <c r="P73" s="2">
        <v>21</v>
      </c>
      <c r="Q73" s="52" t="s">
        <v>1651</v>
      </c>
    </row>
    <row r="74" spans="1:17" x14ac:dyDescent="0.2">
      <c r="A74" s="52">
        <v>73</v>
      </c>
      <c r="B74" t="s">
        <v>380</v>
      </c>
      <c r="C74" t="s">
        <v>467</v>
      </c>
      <c r="D74" t="s">
        <v>397</v>
      </c>
      <c r="E74" t="s">
        <v>5</v>
      </c>
      <c r="G74">
        <v>42</v>
      </c>
      <c r="H74" s="55" t="str">
        <f t="shared" si="8"/>
        <v/>
      </c>
      <c r="I74" s="55">
        <f t="shared" si="9"/>
        <v>1859</v>
      </c>
      <c r="J74" t="s">
        <v>1301</v>
      </c>
      <c r="K74" t="s">
        <v>1862</v>
      </c>
      <c r="L74" s="52" t="str">
        <f t="shared" si="10"/>
        <v>Wife</v>
      </c>
      <c r="M74" s="52">
        <f t="shared" si="11"/>
        <v>72</v>
      </c>
      <c r="N74" s="2" t="s">
        <v>2832</v>
      </c>
      <c r="O74" s="2" t="s">
        <v>1859</v>
      </c>
      <c r="P74" s="2">
        <v>21</v>
      </c>
      <c r="Q74" s="52" t="s">
        <v>1651</v>
      </c>
    </row>
    <row r="75" spans="1:17" x14ac:dyDescent="0.2">
      <c r="A75" s="52">
        <v>74</v>
      </c>
      <c r="B75" t="s">
        <v>380</v>
      </c>
      <c r="C75" t="s">
        <v>439</v>
      </c>
      <c r="D75" t="s">
        <v>400</v>
      </c>
      <c r="E75" t="s">
        <v>401</v>
      </c>
      <c r="G75">
        <v>25</v>
      </c>
      <c r="H75" s="55" t="str">
        <f t="shared" si="8"/>
        <v/>
      </c>
      <c r="I75" s="55">
        <f t="shared" si="9"/>
        <v>1876</v>
      </c>
      <c r="J75" t="s">
        <v>1301</v>
      </c>
      <c r="K75" t="s">
        <v>445</v>
      </c>
      <c r="L75" s="52" t="str">
        <f t="shared" si="10"/>
        <v>Daughter</v>
      </c>
      <c r="M75" s="52">
        <f t="shared" si="11"/>
        <v>72</v>
      </c>
      <c r="N75" s="2" t="s">
        <v>2832</v>
      </c>
      <c r="O75" s="2" t="s">
        <v>1859</v>
      </c>
      <c r="P75" s="2">
        <v>21</v>
      </c>
      <c r="Q75" s="52" t="s">
        <v>1651</v>
      </c>
    </row>
    <row r="76" spans="1:17" x14ac:dyDescent="0.2">
      <c r="A76" s="52">
        <v>75</v>
      </c>
      <c r="B76" t="s">
        <v>380</v>
      </c>
      <c r="C76" t="s">
        <v>468</v>
      </c>
      <c r="D76" t="s">
        <v>400</v>
      </c>
      <c r="E76" t="s">
        <v>401</v>
      </c>
      <c r="G76">
        <v>12</v>
      </c>
      <c r="H76" s="55" t="str">
        <f t="shared" si="8"/>
        <v/>
      </c>
      <c r="I76" s="55">
        <f t="shared" si="9"/>
        <v>1889</v>
      </c>
      <c r="J76" t="s">
        <v>1301</v>
      </c>
      <c r="K76" t="s">
        <v>1115</v>
      </c>
      <c r="L76" s="52" t="str">
        <f t="shared" si="10"/>
        <v>Daughter</v>
      </c>
      <c r="M76" s="52">
        <f t="shared" si="11"/>
        <v>72</v>
      </c>
      <c r="N76" s="2" t="s">
        <v>2832</v>
      </c>
      <c r="O76" s="2" t="s">
        <v>1859</v>
      </c>
      <c r="P76" s="2">
        <v>21</v>
      </c>
      <c r="Q76" s="52" t="s">
        <v>1651</v>
      </c>
    </row>
    <row r="77" spans="1:17" x14ac:dyDescent="0.2">
      <c r="A77" s="52">
        <v>76</v>
      </c>
      <c r="B77" t="s">
        <v>380</v>
      </c>
      <c r="C77" t="s">
        <v>192</v>
      </c>
      <c r="D77" t="s">
        <v>409</v>
      </c>
      <c r="E77" t="s">
        <v>401</v>
      </c>
      <c r="F77">
        <v>5</v>
      </c>
      <c r="H77" s="55">
        <f t="shared" si="8"/>
        <v>1896</v>
      </c>
      <c r="I77" s="55" t="str">
        <f t="shared" si="9"/>
        <v/>
      </c>
      <c r="J77" s="9" t="s">
        <v>1454</v>
      </c>
      <c r="K77" t="s">
        <v>1115</v>
      </c>
      <c r="L77" s="52" t="str">
        <f t="shared" si="10"/>
        <v>Son</v>
      </c>
      <c r="M77" s="52">
        <f t="shared" si="11"/>
        <v>72</v>
      </c>
      <c r="N77" s="2" t="s">
        <v>2832</v>
      </c>
      <c r="O77" s="2" t="s">
        <v>1859</v>
      </c>
      <c r="P77" s="2">
        <v>21</v>
      </c>
      <c r="Q77" s="52" t="s">
        <v>1651</v>
      </c>
    </row>
    <row r="78" spans="1:17" x14ac:dyDescent="0.2">
      <c r="A78" s="52">
        <v>77</v>
      </c>
      <c r="B78" t="s">
        <v>381</v>
      </c>
      <c r="C78" t="s">
        <v>469</v>
      </c>
      <c r="D78" t="s">
        <v>9</v>
      </c>
      <c r="E78" t="s">
        <v>401</v>
      </c>
      <c r="G78">
        <v>33</v>
      </c>
      <c r="H78" s="55" t="str">
        <f t="shared" si="8"/>
        <v/>
      </c>
      <c r="I78" s="55">
        <f t="shared" si="9"/>
        <v>1868</v>
      </c>
      <c r="J78" t="s">
        <v>223</v>
      </c>
      <c r="K78" t="s">
        <v>470</v>
      </c>
      <c r="L78" s="52" t="str">
        <f t="shared" si="10"/>
        <v>Head</v>
      </c>
      <c r="M78" s="52">
        <f t="shared" si="11"/>
        <v>77</v>
      </c>
      <c r="N78" s="2" t="s">
        <v>353</v>
      </c>
      <c r="O78" s="2">
        <v>2</v>
      </c>
      <c r="P78" s="2">
        <v>22</v>
      </c>
      <c r="Q78" s="52" t="s">
        <v>1651</v>
      </c>
    </row>
    <row r="79" spans="1:17" x14ac:dyDescent="0.2">
      <c r="A79" s="52">
        <v>78</v>
      </c>
      <c r="B79" t="s">
        <v>265</v>
      </c>
      <c r="C79" t="s">
        <v>174</v>
      </c>
      <c r="D79" t="s">
        <v>9</v>
      </c>
      <c r="E79" t="s">
        <v>5</v>
      </c>
      <c r="F79">
        <v>52</v>
      </c>
      <c r="H79" s="55">
        <f t="shared" si="8"/>
        <v>1849</v>
      </c>
      <c r="I79" s="55" t="str">
        <f t="shared" si="9"/>
        <v/>
      </c>
      <c r="J79" t="s">
        <v>19</v>
      </c>
      <c r="K79" t="s">
        <v>1861</v>
      </c>
      <c r="L79" s="52" t="str">
        <f t="shared" si="10"/>
        <v>Head</v>
      </c>
      <c r="M79" s="52">
        <f t="shared" si="11"/>
        <v>78</v>
      </c>
      <c r="N79" s="2" t="s">
        <v>308</v>
      </c>
      <c r="O79" s="2" t="s">
        <v>1859</v>
      </c>
      <c r="P79" s="2">
        <v>23</v>
      </c>
      <c r="Q79" s="52" t="s">
        <v>1651</v>
      </c>
    </row>
    <row r="80" spans="1:17" x14ac:dyDescent="0.2">
      <c r="A80" s="52">
        <v>79</v>
      </c>
      <c r="B80" t="s">
        <v>265</v>
      </c>
      <c r="C80" t="s">
        <v>471</v>
      </c>
      <c r="D80" t="s">
        <v>397</v>
      </c>
      <c r="E80" t="s">
        <v>5</v>
      </c>
      <c r="G80">
        <v>43</v>
      </c>
      <c r="H80" s="55" t="str">
        <f t="shared" si="8"/>
        <v/>
      </c>
      <c r="I80" s="55">
        <f t="shared" si="9"/>
        <v>1858</v>
      </c>
      <c r="J80" t="s">
        <v>1301</v>
      </c>
      <c r="K80" t="s">
        <v>1285</v>
      </c>
      <c r="L80" s="52" t="str">
        <f t="shared" si="10"/>
        <v>Wife</v>
      </c>
      <c r="M80" s="52">
        <f t="shared" si="11"/>
        <v>78</v>
      </c>
      <c r="N80" s="2" t="s">
        <v>308</v>
      </c>
      <c r="O80" s="2" t="s">
        <v>1859</v>
      </c>
      <c r="P80" s="2">
        <v>23</v>
      </c>
      <c r="Q80" s="52" t="s">
        <v>1651</v>
      </c>
    </row>
    <row r="81" spans="1:17" x14ac:dyDescent="0.2">
      <c r="A81" s="52">
        <v>80</v>
      </c>
      <c r="B81" t="s">
        <v>265</v>
      </c>
      <c r="C81" t="s">
        <v>472</v>
      </c>
      <c r="D81" t="s">
        <v>409</v>
      </c>
      <c r="E81" t="s">
        <v>401</v>
      </c>
      <c r="F81">
        <v>24</v>
      </c>
      <c r="H81" s="55">
        <f t="shared" si="8"/>
        <v>1877</v>
      </c>
      <c r="I81" s="55" t="str">
        <f t="shared" si="9"/>
        <v/>
      </c>
      <c r="J81" t="s">
        <v>19</v>
      </c>
      <c r="K81" t="s">
        <v>473</v>
      </c>
      <c r="L81" s="52" t="str">
        <f t="shared" si="10"/>
        <v>Son</v>
      </c>
      <c r="M81" s="52">
        <f t="shared" si="11"/>
        <v>78</v>
      </c>
      <c r="N81" s="2" t="s">
        <v>308</v>
      </c>
      <c r="O81" s="2" t="s">
        <v>1859</v>
      </c>
      <c r="P81" s="2">
        <v>23</v>
      </c>
      <c r="Q81" s="52" t="s">
        <v>1651</v>
      </c>
    </row>
    <row r="82" spans="1:17" x14ac:dyDescent="0.2">
      <c r="A82" s="52">
        <v>81</v>
      </c>
      <c r="B82" t="s">
        <v>265</v>
      </c>
      <c r="C82" t="s">
        <v>438</v>
      </c>
      <c r="D82" t="s">
        <v>400</v>
      </c>
      <c r="E82" t="s">
        <v>401</v>
      </c>
      <c r="G82">
        <v>18</v>
      </c>
      <c r="H82" s="55" t="str">
        <f t="shared" si="8"/>
        <v/>
      </c>
      <c r="I82" s="55">
        <f t="shared" si="9"/>
        <v>1883</v>
      </c>
      <c r="J82" t="s">
        <v>1301</v>
      </c>
      <c r="K82" t="s">
        <v>1115</v>
      </c>
      <c r="L82" s="52" t="str">
        <f t="shared" si="10"/>
        <v>Daughter</v>
      </c>
      <c r="M82" s="52">
        <f t="shared" si="11"/>
        <v>78</v>
      </c>
      <c r="N82" s="2" t="s">
        <v>308</v>
      </c>
      <c r="O82" s="2" t="s">
        <v>1859</v>
      </c>
      <c r="P82" s="2">
        <v>23</v>
      </c>
      <c r="Q82" s="52" t="s">
        <v>1651</v>
      </c>
    </row>
    <row r="83" spans="1:17" x14ac:dyDescent="0.2">
      <c r="A83" s="52">
        <v>82</v>
      </c>
      <c r="B83" t="s">
        <v>265</v>
      </c>
      <c r="C83" t="s">
        <v>474</v>
      </c>
      <c r="D83" t="s">
        <v>409</v>
      </c>
      <c r="E83" t="s">
        <v>401</v>
      </c>
      <c r="F83">
        <v>15</v>
      </c>
      <c r="H83" s="55">
        <f t="shared" si="8"/>
        <v>1886</v>
      </c>
      <c r="I83" s="55" t="str">
        <f t="shared" si="9"/>
        <v/>
      </c>
      <c r="J83" t="s">
        <v>19</v>
      </c>
      <c r="K83" t="s">
        <v>1115</v>
      </c>
      <c r="L83" s="52" t="str">
        <f t="shared" si="10"/>
        <v>Son</v>
      </c>
      <c r="M83" s="52">
        <f t="shared" si="11"/>
        <v>78</v>
      </c>
      <c r="N83" s="2" t="s">
        <v>308</v>
      </c>
      <c r="O83" s="2" t="s">
        <v>1859</v>
      </c>
      <c r="P83" s="2">
        <v>23</v>
      </c>
      <c r="Q83" s="52" t="s">
        <v>1651</v>
      </c>
    </row>
    <row r="84" spans="1:17" x14ac:dyDescent="0.2">
      <c r="A84" s="52">
        <v>83</v>
      </c>
      <c r="B84" t="s">
        <v>265</v>
      </c>
      <c r="C84" t="s">
        <v>192</v>
      </c>
      <c r="D84" t="s">
        <v>409</v>
      </c>
      <c r="E84" t="s">
        <v>401</v>
      </c>
      <c r="F84">
        <v>13</v>
      </c>
      <c r="H84" s="55">
        <f t="shared" si="8"/>
        <v>1888</v>
      </c>
      <c r="I84" s="55" t="str">
        <f t="shared" si="9"/>
        <v/>
      </c>
      <c r="J84" t="s">
        <v>1301</v>
      </c>
      <c r="K84" t="s">
        <v>1115</v>
      </c>
      <c r="L84" s="52" t="str">
        <f t="shared" si="10"/>
        <v>Son</v>
      </c>
      <c r="M84" s="52">
        <f t="shared" si="11"/>
        <v>78</v>
      </c>
      <c r="N84" s="2" t="s">
        <v>308</v>
      </c>
      <c r="O84" s="2" t="s">
        <v>1859</v>
      </c>
      <c r="P84" s="2">
        <v>23</v>
      </c>
      <c r="Q84" s="52" t="s">
        <v>1651</v>
      </c>
    </row>
    <row r="85" spans="1:17" x14ac:dyDescent="0.2">
      <c r="A85" s="52">
        <v>84</v>
      </c>
      <c r="B85" t="s">
        <v>265</v>
      </c>
      <c r="C85" t="s">
        <v>475</v>
      </c>
      <c r="D85" t="s">
        <v>400</v>
      </c>
      <c r="E85" t="s">
        <v>401</v>
      </c>
      <c r="G85">
        <v>11</v>
      </c>
      <c r="H85" s="55" t="str">
        <f t="shared" si="8"/>
        <v/>
      </c>
      <c r="I85" s="55">
        <f t="shared" si="9"/>
        <v>1890</v>
      </c>
      <c r="J85" t="s">
        <v>1301</v>
      </c>
      <c r="K85" t="s">
        <v>1115</v>
      </c>
      <c r="L85" s="52" t="str">
        <f t="shared" si="10"/>
        <v>Daughter</v>
      </c>
      <c r="M85" s="52">
        <f t="shared" si="11"/>
        <v>78</v>
      </c>
      <c r="N85" s="2" t="s">
        <v>308</v>
      </c>
      <c r="O85" s="2" t="s">
        <v>1859</v>
      </c>
      <c r="P85" s="2">
        <v>23</v>
      </c>
      <c r="Q85" s="52" t="s">
        <v>1651</v>
      </c>
    </row>
    <row r="86" spans="1:17" x14ac:dyDescent="0.2">
      <c r="A86" s="52">
        <v>85</v>
      </c>
      <c r="B86" t="s">
        <v>265</v>
      </c>
      <c r="C86" t="s">
        <v>44</v>
      </c>
      <c r="D86" t="s">
        <v>409</v>
      </c>
      <c r="E86" t="s">
        <v>401</v>
      </c>
      <c r="F86">
        <v>5</v>
      </c>
      <c r="H86" s="55">
        <f t="shared" si="8"/>
        <v>1896</v>
      </c>
      <c r="I86" s="55" t="str">
        <f t="shared" si="9"/>
        <v/>
      </c>
      <c r="J86" t="s">
        <v>1301</v>
      </c>
      <c r="K86" t="s">
        <v>1115</v>
      </c>
      <c r="L86" s="52" t="str">
        <f t="shared" si="10"/>
        <v>Son</v>
      </c>
      <c r="M86" s="52">
        <f t="shared" si="11"/>
        <v>78</v>
      </c>
      <c r="N86" s="2" t="s">
        <v>308</v>
      </c>
      <c r="O86" s="2" t="s">
        <v>1859</v>
      </c>
      <c r="P86" s="2">
        <v>23</v>
      </c>
      <c r="Q86" s="52" t="s">
        <v>1651</v>
      </c>
    </row>
    <row r="87" spans="1:17" x14ac:dyDescent="0.2">
      <c r="A87" s="52">
        <v>86</v>
      </c>
      <c r="B87" t="s">
        <v>43</v>
      </c>
      <c r="C87" t="s">
        <v>44</v>
      </c>
      <c r="D87" t="s">
        <v>9</v>
      </c>
      <c r="E87" t="s">
        <v>5</v>
      </c>
      <c r="F87">
        <v>52</v>
      </c>
      <c r="H87" s="55">
        <f t="shared" si="8"/>
        <v>1849</v>
      </c>
      <c r="I87" s="55" t="str">
        <f t="shared" si="9"/>
        <v/>
      </c>
      <c r="J87" t="s">
        <v>18</v>
      </c>
      <c r="K87" t="s">
        <v>1115</v>
      </c>
      <c r="L87" s="52" t="str">
        <f t="shared" si="10"/>
        <v>Head</v>
      </c>
      <c r="M87" s="52">
        <f t="shared" si="11"/>
        <v>86</v>
      </c>
      <c r="N87" s="2" t="s">
        <v>354</v>
      </c>
      <c r="O87" s="2" t="s">
        <v>1859</v>
      </c>
      <c r="P87" s="2">
        <v>24</v>
      </c>
      <c r="Q87" s="52" t="s">
        <v>1651</v>
      </c>
    </row>
    <row r="88" spans="1:17" x14ac:dyDescent="0.2">
      <c r="A88" s="52">
        <v>87</v>
      </c>
      <c r="B88" t="s">
        <v>43</v>
      </c>
      <c r="C88" t="s">
        <v>123</v>
      </c>
      <c r="D88" t="s">
        <v>397</v>
      </c>
      <c r="E88" t="s">
        <v>5</v>
      </c>
      <c r="G88">
        <v>48</v>
      </c>
      <c r="H88" s="55" t="str">
        <f t="shared" si="8"/>
        <v/>
      </c>
      <c r="I88" s="55">
        <f t="shared" si="9"/>
        <v>1853</v>
      </c>
      <c r="J88" t="s">
        <v>1301</v>
      </c>
      <c r="K88" t="s">
        <v>476</v>
      </c>
      <c r="L88" s="52" t="str">
        <f t="shared" si="10"/>
        <v>Wife</v>
      </c>
      <c r="M88" s="52">
        <f t="shared" si="11"/>
        <v>86</v>
      </c>
      <c r="N88" s="2" t="s">
        <v>354</v>
      </c>
      <c r="O88" s="2" t="s">
        <v>1859</v>
      </c>
      <c r="P88" s="2">
        <v>24</v>
      </c>
      <c r="Q88" s="52" t="s">
        <v>1651</v>
      </c>
    </row>
    <row r="89" spans="1:17" x14ac:dyDescent="0.2">
      <c r="A89" s="52">
        <v>88</v>
      </c>
      <c r="B89" t="s">
        <v>43</v>
      </c>
      <c r="C89" t="s">
        <v>324</v>
      </c>
      <c r="D89" t="s">
        <v>409</v>
      </c>
      <c r="E89" t="s">
        <v>401</v>
      </c>
      <c r="F89">
        <v>22</v>
      </c>
      <c r="H89" s="55">
        <f t="shared" si="8"/>
        <v>1879</v>
      </c>
      <c r="I89" s="55" t="str">
        <f t="shared" si="9"/>
        <v/>
      </c>
      <c r="J89" t="s">
        <v>346</v>
      </c>
      <c r="K89" t="s">
        <v>1115</v>
      </c>
      <c r="L89" s="52" t="str">
        <f t="shared" si="10"/>
        <v>Son</v>
      </c>
      <c r="M89" s="52">
        <f t="shared" si="11"/>
        <v>86</v>
      </c>
      <c r="N89" s="2" t="s">
        <v>354</v>
      </c>
      <c r="O89" s="2" t="s">
        <v>1859</v>
      </c>
      <c r="P89" s="2">
        <v>24</v>
      </c>
      <c r="Q89" s="52" t="s">
        <v>1651</v>
      </c>
    </row>
    <row r="90" spans="1:17" x14ac:dyDescent="0.2">
      <c r="A90" s="52">
        <v>89</v>
      </c>
      <c r="B90" t="s">
        <v>43</v>
      </c>
      <c r="C90" t="s">
        <v>447</v>
      </c>
      <c r="D90" t="s">
        <v>400</v>
      </c>
      <c r="E90" t="s">
        <v>401</v>
      </c>
      <c r="G90">
        <v>20</v>
      </c>
      <c r="H90" s="55" t="str">
        <f t="shared" si="8"/>
        <v/>
      </c>
      <c r="I90" s="55">
        <f t="shared" si="9"/>
        <v>1881</v>
      </c>
      <c r="J90" t="s">
        <v>1301</v>
      </c>
      <c r="K90" t="s">
        <v>1115</v>
      </c>
      <c r="L90" s="52" t="str">
        <f t="shared" si="10"/>
        <v>Daughter</v>
      </c>
      <c r="M90" s="52">
        <f t="shared" si="11"/>
        <v>86</v>
      </c>
      <c r="N90" s="2" t="s">
        <v>354</v>
      </c>
      <c r="O90" s="2" t="s">
        <v>1859</v>
      </c>
      <c r="P90" s="2">
        <v>24</v>
      </c>
      <c r="Q90" s="52" t="s">
        <v>1651</v>
      </c>
    </row>
    <row r="91" spans="1:17" x14ac:dyDescent="0.2">
      <c r="A91" s="52">
        <v>90</v>
      </c>
      <c r="B91" t="s">
        <v>43</v>
      </c>
      <c r="C91" t="s">
        <v>123</v>
      </c>
      <c r="D91" t="s">
        <v>400</v>
      </c>
      <c r="E91" t="s">
        <v>401</v>
      </c>
      <c r="G91">
        <v>12</v>
      </c>
      <c r="H91" s="55" t="str">
        <f t="shared" si="8"/>
        <v/>
      </c>
      <c r="I91" s="55">
        <f t="shared" si="9"/>
        <v>1889</v>
      </c>
      <c r="J91" t="s">
        <v>1301</v>
      </c>
      <c r="K91" t="s">
        <v>1115</v>
      </c>
      <c r="L91" s="52" t="str">
        <f t="shared" si="10"/>
        <v>Daughter</v>
      </c>
      <c r="M91" s="52">
        <f t="shared" si="11"/>
        <v>86</v>
      </c>
      <c r="N91" s="2" t="s">
        <v>354</v>
      </c>
      <c r="O91" s="2" t="s">
        <v>1859</v>
      </c>
      <c r="P91" s="2">
        <v>24</v>
      </c>
      <c r="Q91" s="52" t="s">
        <v>1651</v>
      </c>
    </row>
    <row r="92" spans="1:17" x14ac:dyDescent="0.2">
      <c r="A92" s="52">
        <v>91</v>
      </c>
      <c r="B92" t="s">
        <v>43</v>
      </c>
      <c r="C92" t="s">
        <v>169</v>
      </c>
      <c r="D92" t="s">
        <v>400</v>
      </c>
      <c r="E92" t="s">
        <v>401</v>
      </c>
      <c r="G92">
        <v>9</v>
      </c>
      <c r="H92" s="55" t="str">
        <f t="shared" si="8"/>
        <v/>
      </c>
      <c r="I92" s="55">
        <f t="shared" si="9"/>
        <v>1892</v>
      </c>
      <c r="J92" t="s">
        <v>1301</v>
      </c>
      <c r="K92" t="s">
        <v>1115</v>
      </c>
      <c r="L92" s="52" t="str">
        <f t="shared" si="10"/>
        <v>Daughter</v>
      </c>
      <c r="M92" s="52">
        <f t="shared" si="11"/>
        <v>86</v>
      </c>
      <c r="N92" s="2" t="s">
        <v>354</v>
      </c>
      <c r="O92" s="2" t="s">
        <v>1859</v>
      </c>
      <c r="P92" s="2">
        <v>24</v>
      </c>
      <c r="Q92" s="52" t="s">
        <v>1651</v>
      </c>
    </row>
    <row r="93" spans="1:17" x14ac:dyDescent="0.2">
      <c r="A93" s="52">
        <v>92</v>
      </c>
      <c r="B93" t="s">
        <v>43</v>
      </c>
      <c r="C93" t="s">
        <v>477</v>
      </c>
      <c r="D93" t="s">
        <v>409</v>
      </c>
      <c r="E93" t="s">
        <v>401</v>
      </c>
      <c r="F93">
        <v>7</v>
      </c>
      <c r="H93" s="55">
        <f t="shared" si="8"/>
        <v>1894</v>
      </c>
      <c r="I93" s="55" t="str">
        <f t="shared" si="9"/>
        <v/>
      </c>
      <c r="J93" t="s">
        <v>1301</v>
      </c>
      <c r="K93" t="s">
        <v>1115</v>
      </c>
      <c r="L93" s="52" t="str">
        <f t="shared" si="10"/>
        <v>Son</v>
      </c>
      <c r="M93" s="52">
        <f t="shared" si="11"/>
        <v>86</v>
      </c>
      <c r="N93" s="2" t="s">
        <v>354</v>
      </c>
      <c r="O93" s="2" t="s">
        <v>1859</v>
      </c>
      <c r="P93" s="2">
        <v>24</v>
      </c>
      <c r="Q93" s="52" t="s">
        <v>1651</v>
      </c>
    </row>
    <row r="94" spans="1:17" x14ac:dyDescent="0.2">
      <c r="A94" s="52">
        <v>93</v>
      </c>
      <c r="B94" t="s">
        <v>43</v>
      </c>
      <c r="C94" t="s">
        <v>50</v>
      </c>
      <c r="D94" t="s">
        <v>478</v>
      </c>
      <c r="E94" t="s">
        <v>401</v>
      </c>
      <c r="F94">
        <v>57</v>
      </c>
      <c r="H94" s="55">
        <f t="shared" si="8"/>
        <v>1844</v>
      </c>
      <c r="I94" s="55" t="str">
        <f t="shared" si="9"/>
        <v/>
      </c>
      <c r="J94" t="s">
        <v>351</v>
      </c>
      <c r="K94" t="s">
        <v>1115</v>
      </c>
      <c r="L94" s="52" t="str">
        <f t="shared" si="10"/>
        <v>Uncle</v>
      </c>
      <c r="M94" s="52">
        <f t="shared" si="11"/>
        <v>86</v>
      </c>
      <c r="N94" s="2" t="s">
        <v>354</v>
      </c>
      <c r="O94" s="2" t="s">
        <v>1859</v>
      </c>
      <c r="P94" s="2">
        <v>24</v>
      </c>
      <c r="Q94" s="52" t="s">
        <v>1651</v>
      </c>
    </row>
    <row r="95" spans="1:17" x14ac:dyDescent="0.2">
      <c r="A95" s="52">
        <v>94</v>
      </c>
      <c r="B95" t="s">
        <v>266</v>
      </c>
      <c r="C95" t="s">
        <v>109</v>
      </c>
      <c r="D95" t="s">
        <v>9</v>
      </c>
      <c r="E95" t="s">
        <v>427</v>
      </c>
      <c r="G95">
        <v>75</v>
      </c>
      <c r="H95" s="55" t="str">
        <f t="shared" si="8"/>
        <v/>
      </c>
      <c r="I95" s="55">
        <f t="shared" si="9"/>
        <v>1826</v>
      </c>
      <c r="J95" t="s">
        <v>349</v>
      </c>
      <c r="K95" t="s">
        <v>551</v>
      </c>
      <c r="L95" s="52" t="str">
        <f t="shared" si="10"/>
        <v>Head</v>
      </c>
      <c r="M95" s="52">
        <f t="shared" si="11"/>
        <v>94</v>
      </c>
      <c r="N95" s="12" t="s">
        <v>1301</v>
      </c>
      <c r="O95" s="2" t="s">
        <v>1859</v>
      </c>
      <c r="P95" s="2">
        <v>25</v>
      </c>
      <c r="Q95" s="52" t="s">
        <v>1651</v>
      </c>
    </row>
    <row r="96" spans="1:17" x14ac:dyDescent="0.2">
      <c r="A96" s="52">
        <v>95</v>
      </c>
      <c r="B96" t="s">
        <v>43</v>
      </c>
      <c r="C96" t="s">
        <v>71</v>
      </c>
      <c r="D96" t="s">
        <v>9</v>
      </c>
      <c r="E96" t="s">
        <v>5</v>
      </c>
      <c r="F96">
        <v>59</v>
      </c>
      <c r="H96" s="55">
        <f t="shared" si="8"/>
        <v>1842</v>
      </c>
      <c r="I96" s="55" t="str">
        <f t="shared" si="9"/>
        <v/>
      </c>
      <c r="J96" t="s">
        <v>16</v>
      </c>
      <c r="K96" t="s">
        <v>1115</v>
      </c>
      <c r="L96" s="52" t="str">
        <f t="shared" si="10"/>
        <v>Head</v>
      </c>
      <c r="M96" s="52">
        <f t="shared" si="11"/>
        <v>95</v>
      </c>
      <c r="N96" s="2" t="s">
        <v>355</v>
      </c>
      <c r="O96" s="2">
        <v>3</v>
      </c>
      <c r="P96" s="2">
        <v>26</v>
      </c>
      <c r="Q96" s="52" t="s">
        <v>1651</v>
      </c>
    </row>
    <row r="97" spans="1:17" x14ac:dyDescent="0.2">
      <c r="A97" s="52">
        <v>96</v>
      </c>
      <c r="B97" t="s">
        <v>43</v>
      </c>
      <c r="C97" t="s">
        <v>46</v>
      </c>
      <c r="D97" t="s">
        <v>397</v>
      </c>
      <c r="E97" t="s">
        <v>5</v>
      </c>
      <c r="G97">
        <v>59</v>
      </c>
      <c r="H97" s="55" t="str">
        <f t="shared" si="8"/>
        <v/>
      </c>
      <c r="I97" s="55">
        <f t="shared" si="9"/>
        <v>1842</v>
      </c>
      <c r="J97" t="s">
        <v>1301</v>
      </c>
      <c r="K97" t="s">
        <v>733</v>
      </c>
      <c r="L97" s="52" t="str">
        <f t="shared" si="10"/>
        <v>Wife</v>
      </c>
      <c r="M97" s="52">
        <f t="shared" si="11"/>
        <v>95</v>
      </c>
      <c r="N97" s="2" t="s">
        <v>355</v>
      </c>
      <c r="O97" s="2" t="s">
        <v>1859</v>
      </c>
      <c r="P97" s="2">
        <v>26</v>
      </c>
      <c r="Q97" s="52" t="s">
        <v>1651</v>
      </c>
    </row>
    <row r="98" spans="1:17" x14ac:dyDescent="0.2">
      <c r="A98" s="52">
        <v>97</v>
      </c>
      <c r="B98" t="s">
        <v>43</v>
      </c>
      <c r="C98" t="s">
        <v>434</v>
      </c>
      <c r="D98" t="s">
        <v>400</v>
      </c>
      <c r="E98" t="s">
        <v>401</v>
      </c>
      <c r="G98">
        <v>26</v>
      </c>
      <c r="H98" s="55" t="str">
        <f t="shared" si="8"/>
        <v/>
      </c>
      <c r="I98" s="55">
        <f t="shared" si="9"/>
        <v>1875</v>
      </c>
      <c r="J98" t="s">
        <v>1301</v>
      </c>
      <c r="K98" t="s">
        <v>1115</v>
      </c>
      <c r="L98" s="52" t="str">
        <f t="shared" si="10"/>
        <v>Daughter</v>
      </c>
      <c r="M98" s="52">
        <f t="shared" si="11"/>
        <v>95</v>
      </c>
      <c r="N98" s="2" t="s">
        <v>355</v>
      </c>
      <c r="O98" s="2" t="s">
        <v>1859</v>
      </c>
      <c r="P98" s="2">
        <v>26</v>
      </c>
      <c r="Q98" s="52" t="s">
        <v>1651</v>
      </c>
    </row>
    <row r="99" spans="1:17" x14ac:dyDescent="0.2">
      <c r="A99" s="52">
        <v>98</v>
      </c>
      <c r="B99" t="s">
        <v>43</v>
      </c>
      <c r="C99" t="s">
        <v>324</v>
      </c>
      <c r="D99" t="s">
        <v>409</v>
      </c>
      <c r="E99" t="s">
        <v>401</v>
      </c>
      <c r="F99">
        <v>22</v>
      </c>
      <c r="H99" s="55">
        <f t="shared" si="8"/>
        <v>1879</v>
      </c>
      <c r="I99" s="55" t="str">
        <f t="shared" si="9"/>
        <v/>
      </c>
      <c r="J99" t="s">
        <v>351</v>
      </c>
      <c r="K99" t="s">
        <v>1115</v>
      </c>
      <c r="L99" s="52" t="str">
        <f t="shared" si="10"/>
        <v>Son</v>
      </c>
      <c r="M99" s="52">
        <f t="shared" si="11"/>
        <v>95</v>
      </c>
      <c r="N99" s="2" t="s">
        <v>355</v>
      </c>
      <c r="O99" s="2" t="s">
        <v>1859</v>
      </c>
      <c r="P99" s="2">
        <v>26</v>
      </c>
      <c r="Q99" s="52" t="s">
        <v>1651</v>
      </c>
    </row>
    <row r="100" spans="1:17" x14ac:dyDescent="0.2">
      <c r="A100" s="52">
        <v>99</v>
      </c>
      <c r="B100" t="s">
        <v>81</v>
      </c>
      <c r="C100" t="s">
        <v>101</v>
      </c>
      <c r="D100" t="s">
        <v>9</v>
      </c>
      <c r="E100" t="s">
        <v>5</v>
      </c>
      <c r="F100">
        <v>58</v>
      </c>
      <c r="H100" s="55">
        <f t="shared" si="8"/>
        <v>1843</v>
      </c>
      <c r="I100" s="55" t="str">
        <f t="shared" si="9"/>
        <v/>
      </c>
      <c r="J100" t="s">
        <v>351</v>
      </c>
      <c r="K100" t="s">
        <v>1115</v>
      </c>
      <c r="L100" s="52" t="str">
        <f t="shared" si="10"/>
        <v>Head</v>
      </c>
      <c r="M100" s="52">
        <f t="shared" si="11"/>
        <v>99</v>
      </c>
      <c r="N100" s="2" t="s">
        <v>355</v>
      </c>
      <c r="O100" s="2">
        <v>4</v>
      </c>
      <c r="P100" s="2">
        <v>27</v>
      </c>
      <c r="Q100" s="52" t="s">
        <v>1651</v>
      </c>
    </row>
    <row r="101" spans="1:17" x14ac:dyDescent="0.2">
      <c r="A101" s="52">
        <v>100</v>
      </c>
      <c r="B101" t="s">
        <v>81</v>
      </c>
      <c r="C101" t="s">
        <v>338</v>
      </c>
      <c r="D101" t="s">
        <v>397</v>
      </c>
      <c r="E101" t="s">
        <v>5</v>
      </c>
      <c r="G101">
        <v>52</v>
      </c>
      <c r="H101" s="55" t="str">
        <f t="shared" si="8"/>
        <v/>
      </c>
      <c r="I101" s="55">
        <f t="shared" si="9"/>
        <v>1849</v>
      </c>
      <c r="J101" t="s">
        <v>1301</v>
      </c>
      <c r="K101" t="s">
        <v>1115</v>
      </c>
      <c r="L101" s="52" t="str">
        <f t="shared" si="10"/>
        <v>Wife</v>
      </c>
      <c r="M101" s="52">
        <f t="shared" si="11"/>
        <v>99</v>
      </c>
      <c r="N101" s="2" t="s">
        <v>355</v>
      </c>
      <c r="O101" s="2" t="s">
        <v>1859</v>
      </c>
      <c r="P101" s="2">
        <v>27</v>
      </c>
      <c r="Q101" s="52" t="s">
        <v>1651</v>
      </c>
    </row>
    <row r="102" spans="1:17" x14ac:dyDescent="0.2">
      <c r="A102" s="52">
        <v>101</v>
      </c>
      <c r="B102" t="s">
        <v>380</v>
      </c>
      <c r="C102" t="s">
        <v>479</v>
      </c>
      <c r="D102" t="s">
        <v>464</v>
      </c>
      <c r="E102" t="s">
        <v>401</v>
      </c>
      <c r="G102">
        <v>4</v>
      </c>
      <c r="H102" s="55" t="str">
        <f t="shared" si="8"/>
        <v/>
      </c>
      <c r="I102" s="55">
        <f t="shared" si="9"/>
        <v>1897</v>
      </c>
      <c r="J102" t="s">
        <v>1301</v>
      </c>
      <c r="K102" t="s">
        <v>1115</v>
      </c>
      <c r="L102" s="52" t="str">
        <f t="shared" si="10"/>
        <v>Visitor</v>
      </c>
      <c r="M102" s="52">
        <f t="shared" si="11"/>
        <v>99</v>
      </c>
      <c r="N102" s="2" t="s">
        <v>355</v>
      </c>
      <c r="O102" s="2" t="s">
        <v>1859</v>
      </c>
      <c r="P102" s="2">
        <v>27</v>
      </c>
      <c r="Q102" s="52" t="s">
        <v>1651</v>
      </c>
    </row>
    <row r="103" spans="1:17" x14ac:dyDescent="0.2">
      <c r="A103" s="52">
        <v>102</v>
      </c>
      <c r="B103" t="s">
        <v>81</v>
      </c>
      <c r="C103" t="s">
        <v>44</v>
      </c>
      <c r="D103" t="s">
        <v>9</v>
      </c>
      <c r="E103" t="s">
        <v>5</v>
      </c>
      <c r="F103">
        <v>66</v>
      </c>
      <c r="H103" s="55">
        <f t="shared" si="8"/>
        <v>1835</v>
      </c>
      <c r="I103" s="55" t="str">
        <f t="shared" si="9"/>
        <v/>
      </c>
      <c r="J103" t="s">
        <v>307</v>
      </c>
      <c r="K103" t="s">
        <v>1115</v>
      </c>
      <c r="L103" s="52" t="str">
        <f t="shared" si="10"/>
        <v>Head</v>
      </c>
      <c r="M103" s="52">
        <f t="shared" si="11"/>
        <v>102</v>
      </c>
      <c r="N103" s="2" t="s">
        <v>232</v>
      </c>
      <c r="O103" s="2" t="s">
        <v>1859</v>
      </c>
      <c r="P103" s="2">
        <v>28</v>
      </c>
      <c r="Q103" s="52" t="s">
        <v>1651</v>
      </c>
    </row>
    <row r="104" spans="1:17" x14ac:dyDescent="0.2">
      <c r="A104" s="52">
        <v>103</v>
      </c>
      <c r="B104" t="s">
        <v>81</v>
      </c>
      <c r="C104" t="s">
        <v>425</v>
      </c>
      <c r="D104" t="s">
        <v>397</v>
      </c>
      <c r="E104" t="s">
        <v>5</v>
      </c>
      <c r="G104" s="9">
        <v>57</v>
      </c>
      <c r="H104" s="55" t="str">
        <f t="shared" si="8"/>
        <v/>
      </c>
      <c r="I104" s="55">
        <f t="shared" si="9"/>
        <v>1844</v>
      </c>
      <c r="J104" t="s">
        <v>1301</v>
      </c>
      <c r="K104" t="s">
        <v>480</v>
      </c>
      <c r="L104" s="52" t="str">
        <f t="shared" si="10"/>
        <v>Wife</v>
      </c>
      <c r="M104" s="52">
        <f t="shared" si="11"/>
        <v>102</v>
      </c>
      <c r="N104" s="2" t="s">
        <v>232</v>
      </c>
      <c r="O104" s="2" t="s">
        <v>1859</v>
      </c>
      <c r="P104" s="2">
        <v>28</v>
      </c>
      <c r="Q104" s="52" t="s">
        <v>1651</v>
      </c>
    </row>
    <row r="105" spans="1:17" x14ac:dyDescent="0.2">
      <c r="A105" s="52">
        <v>104</v>
      </c>
      <c r="B105" t="s">
        <v>81</v>
      </c>
      <c r="C105" t="s">
        <v>481</v>
      </c>
      <c r="D105" t="s">
        <v>400</v>
      </c>
      <c r="E105" t="s">
        <v>401</v>
      </c>
      <c r="G105">
        <v>14</v>
      </c>
      <c r="H105" s="55" t="str">
        <f t="shared" si="8"/>
        <v/>
      </c>
      <c r="I105" s="55">
        <f t="shared" si="9"/>
        <v>1887</v>
      </c>
      <c r="J105" t="s">
        <v>1301</v>
      </c>
      <c r="K105" t="s">
        <v>1115</v>
      </c>
      <c r="L105" s="52" t="str">
        <f t="shared" si="10"/>
        <v>Daughter</v>
      </c>
      <c r="M105" s="52">
        <f t="shared" si="11"/>
        <v>102</v>
      </c>
      <c r="N105" s="2" t="s">
        <v>232</v>
      </c>
      <c r="O105" s="2" t="s">
        <v>1859</v>
      </c>
      <c r="P105" s="2">
        <v>28</v>
      </c>
      <c r="Q105" s="52" t="s">
        <v>1651</v>
      </c>
    </row>
    <row r="106" spans="1:17" x14ac:dyDescent="0.2">
      <c r="A106" s="52">
        <v>105</v>
      </c>
      <c r="B106" t="s">
        <v>81</v>
      </c>
      <c r="C106" t="s">
        <v>482</v>
      </c>
      <c r="D106" t="s">
        <v>409</v>
      </c>
      <c r="E106" t="s">
        <v>401</v>
      </c>
      <c r="F106">
        <v>10</v>
      </c>
      <c r="H106" s="55">
        <f t="shared" si="8"/>
        <v>1891</v>
      </c>
      <c r="I106" s="55" t="str">
        <f t="shared" si="9"/>
        <v/>
      </c>
      <c r="J106" t="s">
        <v>1301</v>
      </c>
      <c r="K106" t="s">
        <v>1115</v>
      </c>
      <c r="L106" s="52" t="str">
        <f t="shared" si="10"/>
        <v>Son</v>
      </c>
      <c r="M106" s="52">
        <f t="shared" si="11"/>
        <v>102</v>
      </c>
      <c r="N106" s="2" t="s">
        <v>232</v>
      </c>
      <c r="O106" s="2" t="s">
        <v>1859</v>
      </c>
      <c r="P106" s="2">
        <v>28</v>
      </c>
      <c r="Q106" s="52" t="s">
        <v>1651</v>
      </c>
    </row>
    <row r="107" spans="1:17" x14ac:dyDescent="0.2">
      <c r="A107" s="52">
        <v>106</v>
      </c>
      <c r="B107" t="s">
        <v>382</v>
      </c>
      <c r="C107" t="s">
        <v>123</v>
      </c>
      <c r="D107" t="s">
        <v>9</v>
      </c>
      <c r="E107" t="s">
        <v>427</v>
      </c>
      <c r="G107">
        <v>79</v>
      </c>
      <c r="H107" s="55" t="str">
        <f t="shared" si="8"/>
        <v/>
      </c>
      <c r="I107" s="55">
        <f t="shared" si="9"/>
        <v>1822</v>
      </c>
      <c r="J107" t="s">
        <v>357</v>
      </c>
      <c r="K107" t="s">
        <v>1018</v>
      </c>
      <c r="L107" s="52" t="str">
        <f t="shared" si="10"/>
        <v>Head</v>
      </c>
      <c r="M107" s="52">
        <f t="shared" si="11"/>
        <v>106</v>
      </c>
      <c r="N107" s="2" t="s">
        <v>356</v>
      </c>
      <c r="O107" s="2">
        <v>2</v>
      </c>
      <c r="P107" s="2">
        <v>29</v>
      </c>
      <c r="Q107" s="52" t="s">
        <v>1651</v>
      </c>
    </row>
    <row r="108" spans="1:17" x14ac:dyDescent="0.2">
      <c r="A108" s="52">
        <v>107</v>
      </c>
      <c r="B108" t="s">
        <v>76</v>
      </c>
      <c r="C108" t="s">
        <v>123</v>
      </c>
      <c r="D108" t="s">
        <v>422</v>
      </c>
      <c r="E108" t="s">
        <v>427</v>
      </c>
      <c r="G108">
        <v>53</v>
      </c>
      <c r="H108" s="55" t="str">
        <f t="shared" si="8"/>
        <v/>
      </c>
      <c r="I108" s="55">
        <f t="shared" si="9"/>
        <v>1848</v>
      </c>
      <c r="J108" t="s">
        <v>428</v>
      </c>
      <c r="K108" t="s">
        <v>1115</v>
      </c>
      <c r="L108" s="52" t="str">
        <f t="shared" si="10"/>
        <v>Servant</v>
      </c>
      <c r="M108" s="52">
        <f t="shared" si="11"/>
        <v>106</v>
      </c>
      <c r="N108" s="2" t="s">
        <v>356</v>
      </c>
      <c r="O108" s="2" t="s">
        <v>1859</v>
      </c>
      <c r="P108" s="2">
        <v>29</v>
      </c>
      <c r="Q108" s="52" t="s">
        <v>1651</v>
      </c>
    </row>
    <row r="109" spans="1:17" x14ac:dyDescent="0.2">
      <c r="A109" s="52">
        <v>108</v>
      </c>
      <c r="B109" t="s">
        <v>76</v>
      </c>
      <c r="C109" t="s">
        <v>69</v>
      </c>
      <c r="D109" t="s">
        <v>9</v>
      </c>
      <c r="E109" t="s">
        <v>5</v>
      </c>
      <c r="F109">
        <v>44</v>
      </c>
      <c r="H109" s="55">
        <f t="shared" si="8"/>
        <v>1857</v>
      </c>
      <c r="I109" s="55" t="str">
        <f t="shared" si="9"/>
        <v/>
      </c>
      <c r="J109" t="s">
        <v>351</v>
      </c>
      <c r="K109" t="s">
        <v>483</v>
      </c>
      <c r="L109" s="52" t="str">
        <f t="shared" si="10"/>
        <v>Head</v>
      </c>
      <c r="M109" s="52">
        <f t="shared" si="11"/>
        <v>108</v>
      </c>
      <c r="N109" s="2" t="s">
        <v>356</v>
      </c>
      <c r="O109" s="2">
        <v>4</v>
      </c>
      <c r="P109" s="2">
        <v>30</v>
      </c>
      <c r="Q109" s="52" t="s">
        <v>1651</v>
      </c>
    </row>
    <row r="110" spans="1:17" x14ac:dyDescent="0.2">
      <c r="A110" s="52">
        <v>109</v>
      </c>
      <c r="B110" t="s">
        <v>76</v>
      </c>
      <c r="C110" t="s">
        <v>345</v>
      </c>
      <c r="D110" t="s">
        <v>397</v>
      </c>
      <c r="E110" t="s">
        <v>5</v>
      </c>
      <c r="G110">
        <v>40</v>
      </c>
      <c r="H110" s="55" t="str">
        <f t="shared" si="8"/>
        <v/>
      </c>
      <c r="I110" s="55">
        <f t="shared" si="9"/>
        <v>1861</v>
      </c>
      <c r="J110" t="s">
        <v>1301</v>
      </c>
      <c r="K110" t="s">
        <v>484</v>
      </c>
      <c r="L110" s="52" t="str">
        <f t="shared" si="10"/>
        <v>Wife</v>
      </c>
      <c r="M110" s="52">
        <f t="shared" si="11"/>
        <v>108</v>
      </c>
      <c r="N110" s="2" t="s">
        <v>356</v>
      </c>
      <c r="O110" s="2" t="s">
        <v>1859</v>
      </c>
      <c r="P110" s="2">
        <v>30</v>
      </c>
      <c r="Q110" s="52" t="s">
        <v>1651</v>
      </c>
    </row>
    <row r="111" spans="1:17" x14ac:dyDescent="0.2">
      <c r="A111" s="52">
        <v>110</v>
      </c>
      <c r="B111" t="s">
        <v>116</v>
      </c>
      <c r="C111" t="s">
        <v>192</v>
      </c>
      <c r="D111" t="s">
        <v>9</v>
      </c>
      <c r="E111" t="s">
        <v>5</v>
      </c>
      <c r="F111">
        <v>56</v>
      </c>
      <c r="H111" s="55">
        <f t="shared" si="8"/>
        <v>1845</v>
      </c>
      <c r="I111" s="55" t="str">
        <f t="shared" si="9"/>
        <v/>
      </c>
      <c r="J111" t="s">
        <v>319</v>
      </c>
      <c r="K111" t="s">
        <v>1115</v>
      </c>
      <c r="L111" s="52" t="str">
        <f t="shared" si="10"/>
        <v>Head</v>
      </c>
      <c r="M111" s="52">
        <f t="shared" si="11"/>
        <v>110</v>
      </c>
      <c r="N111" s="2" t="s">
        <v>318</v>
      </c>
      <c r="O111" s="2" t="s">
        <v>1859</v>
      </c>
      <c r="P111" s="2">
        <v>31</v>
      </c>
      <c r="Q111" s="52" t="s">
        <v>1651</v>
      </c>
    </row>
    <row r="112" spans="1:17" x14ac:dyDescent="0.2">
      <c r="A112" s="52">
        <v>111</v>
      </c>
      <c r="B112" t="s">
        <v>116</v>
      </c>
      <c r="C112" t="s">
        <v>200</v>
      </c>
      <c r="D112" t="s">
        <v>397</v>
      </c>
      <c r="E112" t="s">
        <v>5</v>
      </c>
      <c r="G112">
        <v>55</v>
      </c>
      <c r="H112" s="55" t="str">
        <f t="shared" si="8"/>
        <v/>
      </c>
      <c r="I112" s="55">
        <f t="shared" si="9"/>
        <v>1846</v>
      </c>
      <c r="J112" t="s">
        <v>1301</v>
      </c>
      <c r="K112" t="s">
        <v>458</v>
      </c>
      <c r="L112" s="52" t="str">
        <f t="shared" si="10"/>
        <v>Wife</v>
      </c>
      <c r="M112" s="52">
        <f t="shared" si="11"/>
        <v>110</v>
      </c>
      <c r="N112" s="2" t="s">
        <v>318</v>
      </c>
      <c r="O112" s="2" t="s">
        <v>1859</v>
      </c>
      <c r="P112" s="2">
        <v>31</v>
      </c>
      <c r="Q112" s="52" t="s">
        <v>1651</v>
      </c>
    </row>
    <row r="113" spans="1:17" x14ac:dyDescent="0.2">
      <c r="A113" s="52">
        <v>112</v>
      </c>
      <c r="B113" t="s">
        <v>116</v>
      </c>
      <c r="C113" t="s">
        <v>485</v>
      </c>
      <c r="D113" t="s">
        <v>409</v>
      </c>
      <c r="E113" t="s">
        <v>401</v>
      </c>
      <c r="F113">
        <v>16</v>
      </c>
      <c r="H113" s="55">
        <f t="shared" si="8"/>
        <v>1885</v>
      </c>
      <c r="I113" s="55" t="str">
        <f t="shared" si="9"/>
        <v/>
      </c>
      <c r="J113" t="s">
        <v>486</v>
      </c>
      <c r="K113" t="s">
        <v>1115</v>
      </c>
      <c r="L113" s="52" t="str">
        <f t="shared" si="10"/>
        <v>Son</v>
      </c>
      <c r="M113" s="52">
        <f t="shared" si="11"/>
        <v>110</v>
      </c>
      <c r="N113" s="2" t="s">
        <v>318</v>
      </c>
      <c r="O113" s="2" t="s">
        <v>1859</v>
      </c>
      <c r="P113" s="2">
        <v>31</v>
      </c>
      <c r="Q113" s="52" t="s">
        <v>1651</v>
      </c>
    </row>
    <row r="114" spans="1:17" x14ac:dyDescent="0.2">
      <c r="A114" s="52">
        <v>113</v>
      </c>
      <c r="B114" t="s">
        <v>81</v>
      </c>
      <c r="C114" t="s">
        <v>345</v>
      </c>
      <c r="D114" t="s">
        <v>9</v>
      </c>
      <c r="E114" t="s">
        <v>5</v>
      </c>
      <c r="G114">
        <v>59</v>
      </c>
      <c r="H114" s="55" t="str">
        <f t="shared" si="8"/>
        <v/>
      </c>
      <c r="I114" s="55">
        <f t="shared" si="9"/>
        <v>1842</v>
      </c>
      <c r="J114" t="s">
        <v>1301</v>
      </c>
      <c r="K114" t="s">
        <v>733</v>
      </c>
      <c r="L114" s="52" t="str">
        <f t="shared" si="10"/>
        <v>Head</v>
      </c>
      <c r="M114" s="52">
        <f t="shared" si="11"/>
        <v>113</v>
      </c>
      <c r="N114" s="2" t="s">
        <v>318</v>
      </c>
      <c r="O114" s="2" t="s">
        <v>1859</v>
      </c>
      <c r="P114" s="2">
        <v>32</v>
      </c>
      <c r="Q114" s="52" t="s">
        <v>1651</v>
      </c>
    </row>
    <row r="115" spans="1:17" x14ac:dyDescent="0.2">
      <c r="A115" s="52">
        <v>114</v>
      </c>
      <c r="B115" t="s">
        <v>81</v>
      </c>
      <c r="C115" t="s">
        <v>44</v>
      </c>
      <c r="D115" t="s">
        <v>409</v>
      </c>
      <c r="E115" t="s">
        <v>401</v>
      </c>
      <c r="F115">
        <v>37</v>
      </c>
      <c r="H115" s="55">
        <f t="shared" si="8"/>
        <v>1864</v>
      </c>
      <c r="I115" s="55" t="str">
        <f t="shared" si="9"/>
        <v/>
      </c>
      <c r="J115" t="s">
        <v>351</v>
      </c>
      <c r="K115" t="s">
        <v>1115</v>
      </c>
      <c r="L115" s="52" t="str">
        <f t="shared" si="10"/>
        <v>Son</v>
      </c>
      <c r="M115" s="52">
        <f t="shared" si="11"/>
        <v>113</v>
      </c>
      <c r="N115" s="2" t="s">
        <v>318</v>
      </c>
      <c r="O115" s="2" t="s">
        <v>1859</v>
      </c>
      <c r="P115" s="2">
        <v>32</v>
      </c>
      <c r="Q115" s="52" t="s">
        <v>1651</v>
      </c>
    </row>
    <row r="116" spans="1:17" x14ac:dyDescent="0.2">
      <c r="A116" s="52">
        <v>115</v>
      </c>
      <c r="B116" t="s">
        <v>81</v>
      </c>
      <c r="C116" t="s">
        <v>50</v>
      </c>
      <c r="D116" t="s">
        <v>409</v>
      </c>
      <c r="E116" t="s">
        <v>401</v>
      </c>
      <c r="F116">
        <v>32</v>
      </c>
      <c r="H116" s="55">
        <f t="shared" si="8"/>
        <v>1869</v>
      </c>
      <c r="I116" s="55" t="str">
        <f t="shared" si="9"/>
        <v/>
      </c>
      <c r="J116" t="s">
        <v>351</v>
      </c>
      <c r="K116" t="s">
        <v>1115</v>
      </c>
      <c r="L116" s="52" t="str">
        <f t="shared" si="10"/>
        <v>Son</v>
      </c>
      <c r="M116" s="52">
        <f t="shared" si="11"/>
        <v>113</v>
      </c>
      <c r="N116" s="2" t="s">
        <v>318</v>
      </c>
      <c r="O116" s="2" t="s">
        <v>1859</v>
      </c>
      <c r="P116" s="2">
        <v>32</v>
      </c>
      <c r="Q116" s="52" t="s">
        <v>1651</v>
      </c>
    </row>
    <row r="117" spans="1:17" x14ac:dyDescent="0.2">
      <c r="A117" s="52">
        <v>116</v>
      </c>
      <c r="B117" t="s">
        <v>81</v>
      </c>
      <c r="C117" t="s">
        <v>123</v>
      </c>
      <c r="D117" t="s">
        <v>400</v>
      </c>
      <c r="E117" t="s">
        <v>401</v>
      </c>
      <c r="G117">
        <v>22</v>
      </c>
      <c r="H117" s="55" t="str">
        <f t="shared" si="8"/>
        <v/>
      </c>
      <c r="I117" s="55">
        <f t="shared" si="9"/>
        <v>1879</v>
      </c>
      <c r="J117" t="s">
        <v>1301</v>
      </c>
      <c r="K117" t="s">
        <v>1115</v>
      </c>
      <c r="L117" s="52" t="str">
        <f t="shared" si="10"/>
        <v>Daughter</v>
      </c>
      <c r="M117" s="52">
        <f t="shared" si="11"/>
        <v>113</v>
      </c>
      <c r="N117" s="2" t="s">
        <v>318</v>
      </c>
      <c r="O117" s="2" t="s">
        <v>1859</v>
      </c>
      <c r="P117" s="2">
        <v>32</v>
      </c>
      <c r="Q117" s="52" t="s">
        <v>1651</v>
      </c>
    </row>
    <row r="118" spans="1:17" x14ac:dyDescent="0.2">
      <c r="A118" s="52">
        <v>117</v>
      </c>
      <c r="B118" t="s">
        <v>383</v>
      </c>
      <c r="C118" t="s">
        <v>113</v>
      </c>
      <c r="D118" t="s">
        <v>9</v>
      </c>
      <c r="E118" t="s">
        <v>5</v>
      </c>
      <c r="F118">
        <v>53</v>
      </c>
      <c r="H118" s="55">
        <f t="shared" si="8"/>
        <v>1848</v>
      </c>
      <c r="I118" s="55" t="str">
        <f t="shared" si="9"/>
        <v/>
      </c>
      <c r="J118" t="s">
        <v>1909</v>
      </c>
      <c r="K118" t="s">
        <v>861</v>
      </c>
      <c r="L118" s="52" t="str">
        <f t="shared" si="10"/>
        <v>Head</v>
      </c>
      <c r="M118" s="52">
        <f t="shared" si="11"/>
        <v>117</v>
      </c>
      <c r="N118" s="2" t="s">
        <v>318</v>
      </c>
      <c r="O118" s="2">
        <v>4</v>
      </c>
      <c r="P118" s="2">
        <v>33</v>
      </c>
      <c r="Q118" s="52" t="s">
        <v>1651</v>
      </c>
    </row>
    <row r="119" spans="1:17" x14ac:dyDescent="0.2">
      <c r="A119" s="52">
        <v>118</v>
      </c>
      <c r="B119" t="s">
        <v>383</v>
      </c>
      <c r="C119" t="s">
        <v>481</v>
      </c>
      <c r="D119" t="s">
        <v>397</v>
      </c>
      <c r="E119" t="s">
        <v>5</v>
      </c>
      <c r="G119">
        <v>45</v>
      </c>
      <c r="H119" s="55" t="str">
        <f t="shared" si="8"/>
        <v/>
      </c>
      <c r="I119" s="55">
        <f t="shared" si="9"/>
        <v>1856</v>
      </c>
      <c r="J119" t="s">
        <v>1301</v>
      </c>
      <c r="K119" t="s">
        <v>1162</v>
      </c>
      <c r="L119" s="52" t="str">
        <f t="shared" si="10"/>
        <v>Wife</v>
      </c>
      <c r="M119" s="52">
        <f t="shared" si="11"/>
        <v>117</v>
      </c>
      <c r="N119" s="2" t="s">
        <v>318</v>
      </c>
      <c r="O119" s="2" t="s">
        <v>1859</v>
      </c>
      <c r="P119" s="2">
        <v>33</v>
      </c>
      <c r="Q119" s="52" t="s">
        <v>1651</v>
      </c>
    </row>
    <row r="120" spans="1:17" x14ac:dyDescent="0.2">
      <c r="A120" s="52">
        <v>119</v>
      </c>
      <c r="B120" t="s">
        <v>383</v>
      </c>
      <c r="C120" t="s">
        <v>324</v>
      </c>
      <c r="D120" t="s">
        <v>409</v>
      </c>
      <c r="E120" t="s">
        <v>401</v>
      </c>
      <c r="F120">
        <v>22</v>
      </c>
      <c r="H120" s="55">
        <f t="shared" si="8"/>
        <v>1879</v>
      </c>
      <c r="I120" s="55" t="str">
        <f t="shared" si="9"/>
        <v/>
      </c>
      <c r="J120" t="s">
        <v>1510</v>
      </c>
      <c r="K120" t="s">
        <v>861</v>
      </c>
      <c r="L120" s="52" t="str">
        <f t="shared" si="10"/>
        <v>Son</v>
      </c>
      <c r="M120" s="52">
        <f t="shared" si="11"/>
        <v>117</v>
      </c>
      <c r="N120" s="2" t="s">
        <v>318</v>
      </c>
      <c r="O120" s="2" t="s">
        <v>1859</v>
      </c>
      <c r="P120" s="2">
        <v>33</v>
      </c>
      <c r="Q120" s="52" t="s">
        <v>1651</v>
      </c>
    </row>
    <row r="121" spans="1:17" x14ac:dyDescent="0.2">
      <c r="A121" s="52">
        <v>120</v>
      </c>
      <c r="B121" t="s">
        <v>383</v>
      </c>
      <c r="C121" t="s">
        <v>399</v>
      </c>
      <c r="D121" t="s">
        <v>400</v>
      </c>
      <c r="E121" t="s">
        <v>401</v>
      </c>
      <c r="G121">
        <v>14</v>
      </c>
      <c r="H121" s="55" t="str">
        <f t="shared" si="8"/>
        <v/>
      </c>
      <c r="I121" s="55">
        <f t="shared" si="9"/>
        <v>1887</v>
      </c>
      <c r="J121" t="s">
        <v>1301</v>
      </c>
      <c r="K121" t="s">
        <v>861</v>
      </c>
      <c r="L121" s="52" t="str">
        <f t="shared" si="10"/>
        <v>Daughter</v>
      </c>
      <c r="M121" s="52">
        <f t="shared" si="11"/>
        <v>117</v>
      </c>
      <c r="N121" s="2" t="s">
        <v>318</v>
      </c>
      <c r="O121" s="2" t="s">
        <v>1859</v>
      </c>
      <c r="P121" s="2">
        <v>33</v>
      </c>
      <c r="Q121" s="52" t="s">
        <v>1651</v>
      </c>
    </row>
    <row r="122" spans="1:17" x14ac:dyDescent="0.2">
      <c r="A122" s="52">
        <v>121</v>
      </c>
      <c r="B122" t="s">
        <v>383</v>
      </c>
      <c r="C122" t="s">
        <v>200</v>
      </c>
      <c r="D122" t="s">
        <v>400</v>
      </c>
      <c r="E122" t="s">
        <v>401</v>
      </c>
      <c r="G122">
        <v>7</v>
      </c>
      <c r="H122" s="55" t="str">
        <f t="shared" si="8"/>
        <v/>
      </c>
      <c r="I122" s="55">
        <f t="shared" si="9"/>
        <v>1894</v>
      </c>
      <c r="J122" t="s">
        <v>1301</v>
      </c>
      <c r="K122" t="s">
        <v>1115</v>
      </c>
      <c r="L122" s="52" t="str">
        <f t="shared" si="10"/>
        <v>Daughter</v>
      </c>
      <c r="M122" s="52">
        <f t="shared" si="11"/>
        <v>117</v>
      </c>
      <c r="N122" s="2" t="s">
        <v>318</v>
      </c>
      <c r="O122" s="2" t="s">
        <v>1859</v>
      </c>
      <c r="P122" s="2">
        <v>33</v>
      </c>
      <c r="Q122" s="52" t="s">
        <v>1651</v>
      </c>
    </row>
    <row r="123" spans="1:17" x14ac:dyDescent="0.2">
      <c r="A123" s="52">
        <v>122</v>
      </c>
      <c r="B123" t="s">
        <v>202</v>
      </c>
      <c r="C123" t="s">
        <v>166</v>
      </c>
      <c r="D123" t="s">
        <v>9</v>
      </c>
      <c r="E123" t="s">
        <v>5</v>
      </c>
      <c r="F123">
        <v>59</v>
      </c>
      <c r="H123" s="55">
        <f t="shared" si="8"/>
        <v>1842</v>
      </c>
      <c r="I123" s="55" t="str">
        <f t="shared" si="9"/>
        <v/>
      </c>
      <c r="J123" t="s">
        <v>1911</v>
      </c>
      <c r="K123" t="s">
        <v>1865</v>
      </c>
      <c r="L123" s="52" t="str">
        <f t="shared" si="10"/>
        <v>Head</v>
      </c>
      <c r="M123" s="52">
        <f t="shared" si="11"/>
        <v>122</v>
      </c>
      <c r="N123" s="2" t="s">
        <v>1648</v>
      </c>
      <c r="O123" s="2" t="s">
        <v>1859</v>
      </c>
      <c r="P123" s="2">
        <v>34</v>
      </c>
      <c r="Q123" s="52" t="s">
        <v>1651</v>
      </c>
    </row>
    <row r="124" spans="1:17" x14ac:dyDescent="0.2">
      <c r="A124" s="52">
        <v>123</v>
      </c>
      <c r="B124" t="s">
        <v>202</v>
      </c>
      <c r="C124" t="s">
        <v>169</v>
      </c>
      <c r="D124" t="s">
        <v>397</v>
      </c>
      <c r="E124" t="s">
        <v>5</v>
      </c>
      <c r="G124">
        <v>57</v>
      </c>
      <c r="H124" s="55" t="str">
        <f t="shared" si="8"/>
        <v/>
      </c>
      <c r="I124" s="55">
        <f t="shared" si="9"/>
        <v>1844</v>
      </c>
      <c r="J124" t="s">
        <v>1301</v>
      </c>
      <c r="K124" s="9" t="s">
        <v>2857</v>
      </c>
      <c r="L124" s="52" t="str">
        <f t="shared" si="10"/>
        <v>Wife</v>
      </c>
      <c r="M124" s="52">
        <f t="shared" si="11"/>
        <v>122</v>
      </c>
      <c r="N124" s="2" t="s">
        <v>1648</v>
      </c>
      <c r="O124" s="2" t="s">
        <v>1859</v>
      </c>
      <c r="P124" s="2">
        <v>34</v>
      </c>
      <c r="Q124" s="52" t="s">
        <v>1651</v>
      </c>
    </row>
    <row r="125" spans="1:17" x14ac:dyDescent="0.2">
      <c r="A125" s="52">
        <v>124</v>
      </c>
      <c r="B125" t="s">
        <v>384</v>
      </c>
      <c r="C125" t="s">
        <v>385</v>
      </c>
      <c r="D125" t="s">
        <v>9</v>
      </c>
      <c r="E125" t="s">
        <v>5</v>
      </c>
      <c r="F125">
        <v>43</v>
      </c>
      <c r="H125" s="55">
        <f t="shared" si="8"/>
        <v>1858</v>
      </c>
      <c r="I125" s="55" t="str">
        <f t="shared" si="9"/>
        <v/>
      </c>
      <c r="J125" t="s">
        <v>358</v>
      </c>
      <c r="K125" t="s">
        <v>1292</v>
      </c>
      <c r="L125" s="52" t="str">
        <f t="shared" si="10"/>
        <v>Head</v>
      </c>
      <c r="M125" s="52">
        <f t="shared" si="11"/>
        <v>124</v>
      </c>
      <c r="N125" s="2" t="s">
        <v>316</v>
      </c>
      <c r="O125" s="2" t="s">
        <v>1859</v>
      </c>
      <c r="P125" s="2">
        <v>35</v>
      </c>
      <c r="Q125" s="52" t="s">
        <v>1651</v>
      </c>
    </row>
    <row r="126" spans="1:17" x14ac:dyDescent="0.2">
      <c r="A126" s="52">
        <v>125</v>
      </c>
      <c r="B126" t="s">
        <v>384</v>
      </c>
      <c r="C126" t="s">
        <v>487</v>
      </c>
      <c r="D126" t="s">
        <v>397</v>
      </c>
      <c r="E126" t="s">
        <v>5</v>
      </c>
      <c r="G126">
        <v>48</v>
      </c>
      <c r="H126" s="55" t="str">
        <f t="shared" si="8"/>
        <v/>
      </c>
      <c r="I126" s="55">
        <f t="shared" si="9"/>
        <v>1853</v>
      </c>
      <c r="J126" t="s">
        <v>1301</v>
      </c>
      <c r="K126" t="s">
        <v>488</v>
      </c>
      <c r="L126" s="52" t="str">
        <f t="shared" si="10"/>
        <v>Wife</v>
      </c>
      <c r="M126" s="52">
        <f t="shared" si="11"/>
        <v>124</v>
      </c>
      <c r="N126" s="2" t="s">
        <v>316</v>
      </c>
      <c r="O126" s="2" t="s">
        <v>1859</v>
      </c>
      <c r="P126" s="2">
        <v>35</v>
      </c>
      <c r="Q126" s="52" t="s">
        <v>1651</v>
      </c>
    </row>
    <row r="127" spans="1:17" x14ac:dyDescent="0.2">
      <c r="A127" s="52">
        <v>126</v>
      </c>
      <c r="B127" t="s">
        <v>384</v>
      </c>
      <c r="C127" t="s">
        <v>489</v>
      </c>
      <c r="D127" t="s">
        <v>409</v>
      </c>
      <c r="E127" t="s">
        <v>401</v>
      </c>
      <c r="F127">
        <v>14</v>
      </c>
      <c r="H127" s="55">
        <f t="shared" si="8"/>
        <v>1887</v>
      </c>
      <c r="I127" s="55" t="str">
        <f t="shared" si="9"/>
        <v/>
      </c>
      <c r="J127" t="s">
        <v>1301</v>
      </c>
      <c r="K127" t="s">
        <v>490</v>
      </c>
      <c r="L127" s="52" t="str">
        <f t="shared" si="10"/>
        <v>Son</v>
      </c>
      <c r="M127" s="52">
        <f t="shared" si="11"/>
        <v>124</v>
      </c>
      <c r="N127" s="2" t="s">
        <v>316</v>
      </c>
      <c r="O127" s="2" t="s">
        <v>1859</v>
      </c>
      <c r="P127" s="2">
        <v>35</v>
      </c>
      <c r="Q127" s="52" t="s">
        <v>1651</v>
      </c>
    </row>
    <row r="128" spans="1:17" x14ac:dyDescent="0.2">
      <c r="A128" s="52">
        <v>127</v>
      </c>
      <c r="B128" t="s">
        <v>1497</v>
      </c>
      <c r="C128" t="s">
        <v>386</v>
      </c>
      <c r="D128" t="s">
        <v>9</v>
      </c>
      <c r="E128" t="s">
        <v>5</v>
      </c>
      <c r="F128">
        <v>50</v>
      </c>
      <c r="H128" s="55">
        <f t="shared" si="8"/>
        <v>1851</v>
      </c>
      <c r="I128" s="55" t="str">
        <f t="shared" si="9"/>
        <v/>
      </c>
      <c r="J128" t="s">
        <v>359</v>
      </c>
      <c r="K128" t="s">
        <v>1293</v>
      </c>
      <c r="L128" s="52" t="str">
        <f t="shared" si="10"/>
        <v>Head</v>
      </c>
      <c r="M128" s="52">
        <f t="shared" si="11"/>
        <v>127</v>
      </c>
      <c r="N128" s="2" t="s">
        <v>309</v>
      </c>
      <c r="O128" s="2" t="s">
        <v>1859</v>
      </c>
      <c r="P128" s="2">
        <v>36</v>
      </c>
      <c r="Q128" s="52" t="s">
        <v>1651</v>
      </c>
    </row>
    <row r="129" spans="1:17" x14ac:dyDescent="0.2">
      <c r="A129" s="52">
        <v>128</v>
      </c>
      <c r="B129" t="s">
        <v>1497</v>
      </c>
      <c r="C129" t="s">
        <v>390</v>
      </c>
      <c r="D129" t="s">
        <v>397</v>
      </c>
      <c r="E129" t="s">
        <v>5</v>
      </c>
      <c r="G129">
        <v>42</v>
      </c>
      <c r="H129" s="55" t="str">
        <f t="shared" si="8"/>
        <v/>
      </c>
      <c r="I129" s="55">
        <f t="shared" si="9"/>
        <v>1859</v>
      </c>
      <c r="J129" t="s">
        <v>1301</v>
      </c>
      <c r="K129" s="9" t="s">
        <v>2858</v>
      </c>
      <c r="L129" s="52" t="str">
        <f t="shared" si="10"/>
        <v>Wife</v>
      </c>
      <c r="M129" s="52">
        <f t="shared" si="11"/>
        <v>127</v>
      </c>
      <c r="N129" s="2" t="s">
        <v>309</v>
      </c>
      <c r="O129" s="2" t="s">
        <v>1859</v>
      </c>
      <c r="P129" s="2">
        <v>36</v>
      </c>
      <c r="Q129" s="52" t="s">
        <v>1651</v>
      </c>
    </row>
    <row r="130" spans="1:17" x14ac:dyDescent="0.2">
      <c r="A130" s="52">
        <v>129</v>
      </c>
      <c r="B130" t="s">
        <v>1497</v>
      </c>
      <c r="C130" t="s">
        <v>491</v>
      </c>
      <c r="D130" t="s">
        <v>400</v>
      </c>
      <c r="E130" t="s">
        <v>401</v>
      </c>
      <c r="G130">
        <v>14</v>
      </c>
      <c r="H130" s="55" t="str">
        <f t="shared" si="8"/>
        <v/>
      </c>
      <c r="I130" s="55">
        <f t="shared" si="9"/>
        <v>1887</v>
      </c>
      <c r="J130" t="s">
        <v>1301</v>
      </c>
      <c r="K130" t="s">
        <v>725</v>
      </c>
      <c r="L130" s="52" t="str">
        <f t="shared" si="10"/>
        <v>Daughter</v>
      </c>
      <c r="M130" s="52">
        <f t="shared" si="11"/>
        <v>127</v>
      </c>
      <c r="N130" s="2" t="s">
        <v>309</v>
      </c>
      <c r="O130" s="2" t="s">
        <v>1859</v>
      </c>
      <c r="P130" s="2">
        <v>36</v>
      </c>
      <c r="Q130" s="52" t="s">
        <v>1651</v>
      </c>
    </row>
    <row r="131" spans="1:17" x14ac:dyDescent="0.2">
      <c r="A131" s="52">
        <v>130</v>
      </c>
      <c r="B131" t="s">
        <v>1497</v>
      </c>
      <c r="C131" s="9" t="s">
        <v>2859</v>
      </c>
      <c r="D131" t="s">
        <v>409</v>
      </c>
      <c r="E131" t="s">
        <v>401</v>
      </c>
      <c r="F131">
        <v>11</v>
      </c>
      <c r="H131" s="55">
        <f t="shared" si="8"/>
        <v>1890</v>
      </c>
      <c r="I131" s="55" t="str">
        <f t="shared" si="9"/>
        <v/>
      </c>
      <c r="J131" t="s">
        <v>1301</v>
      </c>
      <c r="K131" t="s">
        <v>725</v>
      </c>
      <c r="L131" s="52" t="str">
        <f t="shared" si="10"/>
        <v>Son</v>
      </c>
      <c r="M131" s="52">
        <f t="shared" si="11"/>
        <v>127</v>
      </c>
      <c r="N131" s="2" t="s">
        <v>309</v>
      </c>
      <c r="O131" s="2" t="s">
        <v>1859</v>
      </c>
      <c r="P131" s="2">
        <v>36</v>
      </c>
      <c r="Q131" s="52" t="s">
        <v>1651</v>
      </c>
    </row>
    <row r="132" spans="1:17" x14ac:dyDescent="0.2">
      <c r="A132" s="52">
        <v>131</v>
      </c>
      <c r="B132" t="s">
        <v>1497</v>
      </c>
      <c r="C132" t="s">
        <v>492</v>
      </c>
      <c r="D132" t="s">
        <v>400</v>
      </c>
      <c r="E132" t="s">
        <v>401</v>
      </c>
      <c r="G132">
        <v>5</v>
      </c>
      <c r="H132" s="55" t="str">
        <f t="shared" ref="H132:H195" si="12">IF(ISBLANK(F132),"",INT(1901.25-F132))</f>
        <v/>
      </c>
      <c r="I132" s="55">
        <f t="shared" ref="I132:I195" si="13">IF(ISBLANK(G132),"",IF(ISBLANK(F132),INT(1901.25-G132),"Error"))</f>
        <v>1896</v>
      </c>
      <c r="J132" t="s">
        <v>1301</v>
      </c>
      <c r="K132" t="s">
        <v>725</v>
      </c>
      <c r="L132" s="52" t="str">
        <f t="shared" ref="L132:L195" si="14">IF(ISBLANK(D132),"",D132)</f>
        <v>Daughter</v>
      </c>
      <c r="M132" s="52">
        <f t="shared" si="11"/>
        <v>127</v>
      </c>
      <c r="N132" s="2" t="s">
        <v>309</v>
      </c>
      <c r="O132" s="2" t="s">
        <v>1859</v>
      </c>
      <c r="P132" s="2">
        <v>36</v>
      </c>
      <c r="Q132" s="52" t="s">
        <v>1651</v>
      </c>
    </row>
    <row r="133" spans="1:17" x14ac:dyDescent="0.2">
      <c r="A133" s="52">
        <v>132</v>
      </c>
      <c r="B133" t="s">
        <v>1497</v>
      </c>
      <c r="C133" t="s">
        <v>493</v>
      </c>
      <c r="D133" t="s">
        <v>400</v>
      </c>
      <c r="E133" t="s">
        <v>401</v>
      </c>
      <c r="G133">
        <v>3</v>
      </c>
      <c r="H133" s="55" t="str">
        <f t="shared" si="12"/>
        <v/>
      </c>
      <c r="I133" s="55">
        <f t="shared" si="13"/>
        <v>1898</v>
      </c>
      <c r="J133" t="s">
        <v>1301</v>
      </c>
      <c r="K133" t="s">
        <v>725</v>
      </c>
      <c r="L133" s="52" t="str">
        <f t="shared" si="14"/>
        <v>Daughter</v>
      </c>
      <c r="M133" s="52">
        <f t="shared" ref="M133:M174" si="15">IF(OR(L133="Vacant",L133="Head"),A133,M132)</f>
        <v>127</v>
      </c>
      <c r="N133" s="2" t="s">
        <v>309</v>
      </c>
      <c r="O133" s="2" t="s">
        <v>1859</v>
      </c>
      <c r="P133" s="2">
        <v>36</v>
      </c>
      <c r="Q133" s="52" t="s">
        <v>1651</v>
      </c>
    </row>
    <row r="134" spans="1:17" x14ac:dyDescent="0.2">
      <c r="A134" s="52">
        <v>133</v>
      </c>
      <c r="B134" t="s">
        <v>494</v>
      </c>
      <c r="C134" t="s">
        <v>495</v>
      </c>
      <c r="D134" t="s">
        <v>1090</v>
      </c>
      <c r="E134" t="s">
        <v>427</v>
      </c>
      <c r="G134">
        <v>67</v>
      </c>
      <c r="H134" s="55" t="str">
        <f t="shared" si="12"/>
        <v/>
      </c>
      <c r="I134" s="55">
        <f t="shared" si="13"/>
        <v>1834</v>
      </c>
      <c r="J134" t="s">
        <v>349</v>
      </c>
      <c r="K134" t="s">
        <v>1294</v>
      </c>
      <c r="L134" s="52" t="str">
        <f t="shared" si="14"/>
        <v>Mother-in-law</v>
      </c>
      <c r="M134" s="52">
        <f t="shared" si="15"/>
        <v>127</v>
      </c>
      <c r="N134" s="2" t="s">
        <v>309</v>
      </c>
      <c r="O134" s="2" t="s">
        <v>1859</v>
      </c>
      <c r="P134" s="2">
        <v>36</v>
      </c>
      <c r="Q134" s="52" t="s">
        <v>1651</v>
      </c>
    </row>
    <row r="135" spans="1:17" x14ac:dyDescent="0.2">
      <c r="A135" s="52">
        <v>134</v>
      </c>
      <c r="B135" t="s">
        <v>496</v>
      </c>
      <c r="C135" t="s">
        <v>497</v>
      </c>
      <c r="D135" t="s">
        <v>422</v>
      </c>
      <c r="E135" t="s">
        <v>401</v>
      </c>
      <c r="G135">
        <v>16</v>
      </c>
      <c r="H135" s="55" t="str">
        <f t="shared" si="12"/>
        <v/>
      </c>
      <c r="I135" s="55">
        <f t="shared" si="13"/>
        <v>1885</v>
      </c>
      <c r="J135" t="s">
        <v>1907</v>
      </c>
      <c r="K135" t="s">
        <v>1114</v>
      </c>
      <c r="L135" s="52" t="str">
        <f t="shared" si="14"/>
        <v>Servant</v>
      </c>
      <c r="M135" s="52">
        <f t="shared" si="15"/>
        <v>127</v>
      </c>
      <c r="N135" s="2" t="s">
        <v>309</v>
      </c>
      <c r="O135" s="2" t="s">
        <v>1859</v>
      </c>
      <c r="P135" s="2">
        <v>36</v>
      </c>
      <c r="Q135" s="52" t="s">
        <v>1651</v>
      </c>
    </row>
    <row r="136" spans="1:17" x14ac:dyDescent="0.2">
      <c r="A136" s="52">
        <v>135</v>
      </c>
      <c r="B136" t="s">
        <v>162</v>
      </c>
      <c r="C136" t="s">
        <v>498</v>
      </c>
      <c r="D136" t="s">
        <v>422</v>
      </c>
      <c r="E136" t="s">
        <v>401</v>
      </c>
      <c r="G136">
        <v>14</v>
      </c>
      <c r="H136" s="55" t="str">
        <f t="shared" si="12"/>
        <v/>
      </c>
      <c r="I136" s="55">
        <f t="shared" si="13"/>
        <v>1887</v>
      </c>
      <c r="J136" t="s">
        <v>500</v>
      </c>
      <c r="K136" s="9" t="s">
        <v>499</v>
      </c>
      <c r="L136" s="52" t="str">
        <f t="shared" si="14"/>
        <v>Servant</v>
      </c>
      <c r="M136" s="52">
        <f t="shared" si="15"/>
        <v>127</v>
      </c>
      <c r="N136" s="2" t="s">
        <v>309</v>
      </c>
      <c r="O136" s="2" t="s">
        <v>1859</v>
      </c>
      <c r="P136" s="2">
        <v>36</v>
      </c>
      <c r="Q136" s="52" t="s">
        <v>1651</v>
      </c>
    </row>
    <row r="137" spans="1:17" x14ac:dyDescent="0.2">
      <c r="A137" s="52">
        <v>136</v>
      </c>
      <c r="B137" s="9" t="s">
        <v>286</v>
      </c>
      <c r="C137" t="s">
        <v>2860</v>
      </c>
      <c r="D137" t="s">
        <v>464</v>
      </c>
      <c r="E137" t="s">
        <v>401</v>
      </c>
      <c r="G137">
        <v>10</v>
      </c>
      <c r="H137" s="55" t="str">
        <f t="shared" si="12"/>
        <v/>
      </c>
      <c r="I137" s="55">
        <f t="shared" si="13"/>
        <v>1891</v>
      </c>
      <c r="J137" t="s">
        <v>1301</v>
      </c>
      <c r="K137" t="s">
        <v>1295</v>
      </c>
      <c r="L137" s="52" t="str">
        <f t="shared" si="14"/>
        <v>Visitor</v>
      </c>
      <c r="M137" s="52">
        <f t="shared" si="15"/>
        <v>127</v>
      </c>
      <c r="N137" s="2" t="s">
        <v>309</v>
      </c>
      <c r="O137" s="2" t="s">
        <v>1859</v>
      </c>
      <c r="P137" s="2">
        <v>36</v>
      </c>
      <c r="Q137" s="52" t="s">
        <v>1651</v>
      </c>
    </row>
    <row r="138" spans="1:17" x14ac:dyDescent="0.2">
      <c r="A138" s="52">
        <v>137</v>
      </c>
      <c r="B138" s="9" t="s">
        <v>118</v>
      </c>
      <c r="C138" t="s">
        <v>1153</v>
      </c>
      <c r="D138" t="s">
        <v>9</v>
      </c>
      <c r="E138" t="s">
        <v>5</v>
      </c>
      <c r="F138">
        <v>48</v>
      </c>
      <c r="H138" s="55">
        <f t="shared" si="12"/>
        <v>1853</v>
      </c>
      <c r="I138" s="55" t="str">
        <f t="shared" si="13"/>
        <v/>
      </c>
      <c r="J138" t="s">
        <v>220</v>
      </c>
      <c r="K138" t="s">
        <v>1115</v>
      </c>
      <c r="L138" s="52" t="str">
        <f t="shared" si="14"/>
        <v>Head</v>
      </c>
      <c r="M138" s="52">
        <f t="shared" si="15"/>
        <v>137</v>
      </c>
      <c r="N138" s="2" t="s">
        <v>360</v>
      </c>
      <c r="O138" s="2" t="s">
        <v>1859</v>
      </c>
      <c r="P138" s="2">
        <v>37</v>
      </c>
      <c r="Q138" s="52" t="s">
        <v>1651</v>
      </c>
    </row>
    <row r="139" spans="1:17" x14ac:dyDescent="0.2">
      <c r="A139" s="52">
        <v>138</v>
      </c>
      <c r="B139" s="9" t="s">
        <v>118</v>
      </c>
      <c r="C139" t="s">
        <v>169</v>
      </c>
      <c r="D139" t="s">
        <v>397</v>
      </c>
      <c r="E139" t="s">
        <v>5</v>
      </c>
      <c r="G139">
        <v>48</v>
      </c>
      <c r="H139" s="55" t="str">
        <f t="shared" si="12"/>
        <v/>
      </c>
      <c r="I139" s="55">
        <f t="shared" si="13"/>
        <v>1853</v>
      </c>
      <c r="J139" t="s">
        <v>1301</v>
      </c>
      <c r="K139" t="s">
        <v>1285</v>
      </c>
      <c r="L139" s="52" t="str">
        <f t="shared" si="14"/>
        <v>Wife</v>
      </c>
      <c r="M139" s="52">
        <f t="shared" si="15"/>
        <v>137</v>
      </c>
      <c r="N139" s="2" t="s">
        <v>360</v>
      </c>
      <c r="O139" s="2" t="s">
        <v>1859</v>
      </c>
      <c r="P139" s="2">
        <v>37</v>
      </c>
      <c r="Q139" s="52" t="s">
        <v>1651</v>
      </c>
    </row>
    <row r="140" spans="1:17" x14ac:dyDescent="0.2">
      <c r="A140" s="52">
        <v>139</v>
      </c>
      <c r="B140" s="9" t="s">
        <v>118</v>
      </c>
      <c r="C140" t="s">
        <v>501</v>
      </c>
      <c r="D140" t="s">
        <v>400</v>
      </c>
      <c r="E140" t="s">
        <v>401</v>
      </c>
      <c r="G140">
        <v>15</v>
      </c>
      <c r="H140" s="55" t="str">
        <f t="shared" si="12"/>
        <v/>
      </c>
      <c r="I140" s="55">
        <f t="shared" si="13"/>
        <v>1886</v>
      </c>
      <c r="J140" t="s">
        <v>1301</v>
      </c>
      <c r="K140" t="s">
        <v>1115</v>
      </c>
      <c r="L140" s="52" t="str">
        <f t="shared" si="14"/>
        <v>Daughter</v>
      </c>
      <c r="M140" s="52">
        <f t="shared" si="15"/>
        <v>137</v>
      </c>
      <c r="N140" s="2" t="s">
        <v>360</v>
      </c>
      <c r="O140" s="2" t="s">
        <v>1859</v>
      </c>
      <c r="P140" s="2">
        <v>37</v>
      </c>
      <c r="Q140" s="52" t="s">
        <v>1651</v>
      </c>
    </row>
    <row r="141" spans="1:17" x14ac:dyDescent="0.2">
      <c r="A141" s="52">
        <v>140</v>
      </c>
      <c r="B141" t="s">
        <v>165</v>
      </c>
      <c r="C141" t="s">
        <v>166</v>
      </c>
      <c r="D141" t="s">
        <v>9</v>
      </c>
      <c r="E141" t="s">
        <v>502</v>
      </c>
      <c r="F141">
        <v>71</v>
      </c>
      <c r="H141" s="55">
        <f t="shared" si="12"/>
        <v>1830</v>
      </c>
      <c r="I141" s="55" t="str">
        <f t="shared" si="13"/>
        <v/>
      </c>
      <c r="J141" t="s">
        <v>349</v>
      </c>
      <c r="K141" t="s">
        <v>733</v>
      </c>
      <c r="L141" s="52" t="str">
        <f t="shared" si="14"/>
        <v>Head</v>
      </c>
      <c r="M141" s="52">
        <f t="shared" si="15"/>
        <v>140</v>
      </c>
      <c r="N141" s="2" t="s">
        <v>360</v>
      </c>
      <c r="O141" s="2">
        <v>4</v>
      </c>
      <c r="P141" s="2">
        <v>38</v>
      </c>
      <c r="Q141" s="52" t="s">
        <v>1651</v>
      </c>
    </row>
    <row r="142" spans="1:17" x14ac:dyDescent="0.2">
      <c r="A142" s="52">
        <v>141</v>
      </c>
      <c r="B142" t="s">
        <v>165</v>
      </c>
      <c r="C142" t="s">
        <v>503</v>
      </c>
      <c r="D142" t="s">
        <v>400</v>
      </c>
      <c r="E142" t="s">
        <v>401</v>
      </c>
      <c r="G142">
        <v>26</v>
      </c>
      <c r="H142" s="55" t="str">
        <f t="shared" si="12"/>
        <v/>
      </c>
      <c r="I142" s="55">
        <f t="shared" si="13"/>
        <v>1875</v>
      </c>
      <c r="J142" t="s">
        <v>504</v>
      </c>
      <c r="K142" t="s">
        <v>1115</v>
      </c>
      <c r="L142" s="52" t="str">
        <f t="shared" si="14"/>
        <v>Daughter</v>
      </c>
      <c r="M142" s="52">
        <f t="shared" si="15"/>
        <v>140</v>
      </c>
      <c r="N142" s="2" t="s">
        <v>360</v>
      </c>
      <c r="O142" s="2" t="s">
        <v>1859</v>
      </c>
      <c r="P142" s="2">
        <v>38</v>
      </c>
      <c r="Q142" s="52" t="s">
        <v>1651</v>
      </c>
    </row>
    <row r="143" spans="1:17" x14ac:dyDescent="0.2">
      <c r="A143" s="52">
        <v>142</v>
      </c>
      <c r="B143" t="s">
        <v>505</v>
      </c>
      <c r="C143" t="s">
        <v>411</v>
      </c>
      <c r="D143" t="s">
        <v>411</v>
      </c>
      <c r="E143" t="s">
        <v>1309</v>
      </c>
      <c r="H143" s="55" t="str">
        <f t="shared" si="12"/>
        <v/>
      </c>
      <c r="I143" s="55" t="str">
        <f t="shared" si="13"/>
        <v/>
      </c>
      <c r="J143" s="9" t="s">
        <v>411</v>
      </c>
      <c r="K143" s="9" t="s">
        <v>411</v>
      </c>
      <c r="L143" s="52" t="str">
        <f t="shared" si="14"/>
        <v>Vacant</v>
      </c>
      <c r="M143" s="52">
        <f t="shared" si="15"/>
        <v>142</v>
      </c>
      <c r="N143" s="2" t="s">
        <v>361</v>
      </c>
      <c r="O143" s="2" t="s">
        <v>1859</v>
      </c>
      <c r="P143" s="2">
        <v>138</v>
      </c>
      <c r="Q143" s="52" t="s">
        <v>1651</v>
      </c>
    </row>
    <row r="144" spans="1:17" x14ac:dyDescent="0.2">
      <c r="A144" s="52">
        <v>143</v>
      </c>
      <c r="B144" t="s">
        <v>506</v>
      </c>
      <c r="C144" t="s">
        <v>507</v>
      </c>
      <c r="D144" t="s">
        <v>9</v>
      </c>
      <c r="E144" t="s">
        <v>5</v>
      </c>
      <c r="F144">
        <v>40</v>
      </c>
      <c r="H144" s="55">
        <f t="shared" si="12"/>
        <v>1861</v>
      </c>
      <c r="I144" s="55" t="str">
        <f t="shared" si="13"/>
        <v/>
      </c>
      <c r="J144" t="s">
        <v>307</v>
      </c>
      <c r="K144" t="s">
        <v>508</v>
      </c>
      <c r="L144" s="52" t="str">
        <f t="shared" si="14"/>
        <v>Head</v>
      </c>
      <c r="M144" s="52">
        <f t="shared" si="15"/>
        <v>143</v>
      </c>
      <c r="N144" s="2" t="s">
        <v>362</v>
      </c>
      <c r="O144" s="2">
        <v>3</v>
      </c>
      <c r="P144" s="2">
        <v>39</v>
      </c>
      <c r="Q144" s="52" t="s">
        <v>1651</v>
      </c>
    </row>
    <row r="145" spans="1:17" x14ac:dyDescent="0.2">
      <c r="A145" s="52">
        <v>144</v>
      </c>
      <c r="B145" t="s">
        <v>506</v>
      </c>
      <c r="C145" t="s">
        <v>509</v>
      </c>
      <c r="D145" t="s">
        <v>397</v>
      </c>
      <c r="E145" t="s">
        <v>5</v>
      </c>
      <c r="G145">
        <v>43</v>
      </c>
      <c r="H145" s="55" t="str">
        <f t="shared" si="12"/>
        <v/>
      </c>
      <c r="I145" s="55">
        <f t="shared" si="13"/>
        <v>1858</v>
      </c>
      <c r="J145" t="s">
        <v>1301</v>
      </c>
      <c r="K145" t="s">
        <v>1296</v>
      </c>
      <c r="L145" s="52" t="str">
        <f t="shared" si="14"/>
        <v>Wife</v>
      </c>
      <c r="M145" s="52">
        <f t="shared" si="15"/>
        <v>143</v>
      </c>
      <c r="N145" s="2" t="s">
        <v>362</v>
      </c>
      <c r="O145" s="2" t="s">
        <v>1859</v>
      </c>
      <c r="P145" s="2">
        <v>39</v>
      </c>
      <c r="Q145" s="52" t="s">
        <v>1651</v>
      </c>
    </row>
    <row r="146" spans="1:17" x14ac:dyDescent="0.2">
      <c r="A146" s="52">
        <v>145</v>
      </c>
      <c r="B146" t="s">
        <v>510</v>
      </c>
      <c r="C146" t="s">
        <v>456</v>
      </c>
      <c r="D146" t="s">
        <v>437</v>
      </c>
      <c r="E146" t="s">
        <v>401</v>
      </c>
      <c r="G146">
        <v>12</v>
      </c>
      <c r="H146" s="55" t="str">
        <f t="shared" si="12"/>
        <v/>
      </c>
      <c r="I146" s="55">
        <f t="shared" si="13"/>
        <v>1889</v>
      </c>
      <c r="J146" t="s">
        <v>1301</v>
      </c>
      <c r="K146" t="s">
        <v>511</v>
      </c>
      <c r="L146" s="52" t="str">
        <f t="shared" si="14"/>
        <v>Niece</v>
      </c>
      <c r="M146" s="52">
        <f t="shared" si="15"/>
        <v>143</v>
      </c>
      <c r="N146" s="2" t="s">
        <v>362</v>
      </c>
      <c r="O146" s="2" t="s">
        <v>1859</v>
      </c>
      <c r="P146" s="2">
        <v>39</v>
      </c>
      <c r="Q146" s="52" t="s">
        <v>1651</v>
      </c>
    </row>
    <row r="147" spans="1:17" x14ac:dyDescent="0.2">
      <c r="A147" s="52">
        <v>146</v>
      </c>
      <c r="B147" t="s">
        <v>277</v>
      </c>
      <c r="C147" t="s">
        <v>44</v>
      </c>
      <c r="D147" t="s">
        <v>9</v>
      </c>
      <c r="E147" t="s">
        <v>5</v>
      </c>
      <c r="F147">
        <v>52</v>
      </c>
      <c r="H147" s="55">
        <f t="shared" si="12"/>
        <v>1849</v>
      </c>
      <c r="I147" s="55" t="str">
        <f t="shared" si="13"/>
        <v/>
      </c>
      <c r="J147" t="s">
        <v>319</v>
      </c>
      <c r="K147" t="s">
        <v>1297</v>
      </c>
      <c r="L147" s="52" t="str">
        <f t="shared" si="14"/>
        <v>Head</v>
      </c>
      <c r="M147" s="52">
        <f t="shared" si="15"/>
        <v>146</v>
      </c>
      <c r="N147" s="2" t="s">
        <v>312</v>
      </c>
      <c r="O147" s="2">
        <v>4</v>
      </c>
      <c r="P147" s="2">
        <v>40</v>
      </c>
      <c r="Q147" s="52" t="s">
        <v>1651</v>
      </c>
    </row>
    <row r="148" spans="1:17" x14ac:dyDescent="0.2">
      <c r="A148" s="52">
        <v>147</v>
      </c>
      <c r="B148" t="s">
        <v>277</v>
      </c>
      <c r="C148" t="s">
        <v>425</v>
      </c>
      <c r="D148" t="s">
        <v>397</v>
      </c>
      <c r="E148" t="s">
        <v>5</v>
      </c>
      <c r="G148">
        <v>49</v>
      </c>
      <c r="H148" s="55" t="str">
        <f t="shared" si="12"/>
        <v/>
      </c>
      <c r="I148" s="55">
        <f t="shared" si="13"/>
        <v>1852</v>
      </c>
      <c r="J148" t="s">
        <v>1301</v>
      </c>
      <c r="K148" t="s">
        <v>512</v>
      </c>
      <c r="L148" s="52" t="str">
        <f t="shared" si="14"/>
        <v>Wife</v>
      </c>
      <c r="M148" s="52">
        <f t="shared" si="15"/>
        <v>146</v>
      </c>
      <c r="N148" s="2" t="s">
        <v>312</v>
      </c>
      <c r="O148" s="2" t="s">
        <v>1859</v>
      </c>
      <c r="P148" s="2">
        <v>40</v>
      </c>
      <c r="Q148" s="52" t="s">
        <v>1651</v>
      </c>
    </row>
    <row r="149" spans="1:17" x14ac:dyDescent="0.2">
      <c r="A149" s="52">
        <v>148</v>
      </c>
      <c r="B149" t="s">
        <v>277</v>
      </c>
      <c r="C149" t="s">
        <v>263</v>
      </c>
      <c r="D149" t="s">
        <v>400</v>
      </c>
      <c r="E149" t="s">
        <v>401</v>
      </c>
      <c r="G149">
        <v>25</v>
      </c>
      <c r="H149" s="55" t="str">
        <f t="shared" si="12"/>
        <v/>
      </c>
      <c r="I149" s="55">
        <f t="shared" si="13"/>
        <v>1876</v>
      </c>
      <c r="J149" t="s">
        <v>313</v>
      </c>
      <c r="K149" t="s">
        <v>1185</v>
      </c>
      <c r="L149" s="52" t="str">
        <f t="shared" si="14"/>
        <v>Daughter</v>
      </c>
      <c r="M149" s="52">
        <f t="shared" si="15"/>
        <v>146</v>
      </c>
      <c r="N149" s="2" t="s">
        <v>312</v>
      </c>
      <c r="O149" s="2" t="s">
        <v>1859</v>
      </c>
      <c r="P149" s="2">
        <v>40</v>
      </c>
      <c r="Q149" s="52" t="s">
        <v>1651</v>
      </c>
    </row>
    <row r="150" spans="1:17" x14ac:dyDescent="0.2">
      <c r="A150" s="52">
        <v>149</v>
      </c>
      <c r="B150" t="s">
        <v>277</v>
      </c>
      <c r="C150" t="s">
        <v>503</v>
      </c>
      <c r="D150" t="s">
        <v>400</v>
      </c>
      <c r="E150" t="s">
        <v>401</v>
      </c>
      <c r="G150">
        <v>22</v>
      </c>
      <c r="H150" s="55" t="str">
        <f t="shared" si="12"/>
        <v/>
      </c>
      <c r="I150" s="55">
        <f t="shared" si="13"/>
        <v>1879</v>
      </c>
      <c r="J150" t="s">
        <v>513</v>
      </c>
      <c r="K150" t="s">
        <v>1115</v>
      </c>
      <c r="L150" s="52" t="str">
        <f t="shared" si="14"/>
        <v>Daughter</v>
      </c>
      <c r="M150" s="52">
        <f t="shared" si="15"/>
        <v>146</v>
      </c>
      <c r="N150" s="2" t="s">
        <v>312</v>
      </c>
      <c r="O150" s="2" t="s">
        <v>1859</v>
      </c>
      <c r="P150" s="2">
        <v>40</v>
      </c>
      <c r="Q150" s="52" t="s">
        <v>1651</v>
      </c>
    </row>
    <row r="151" spans="1:17" x14ac:dyDescent="0.2">
      <c r="A151" s="52">
        <v>150</v>
      </c>
      <c r="B151" t="s">
        <v>277</v>
      </c>
      <c r="C151" t="s">
        <v>514</v>
      </c>
      <c r="D151" t="s">
        <v>400</v>
      </c>
      <c r="E151" t="s">
        <v>401</v>
      </c>
      <c r="G151">
        <v>11</v>
      </c>
      <c r="H151" s="55" t="str">
        <f t="shared" si="12"/>
        <v/>
      </c>
      <c r="I151" s="55">
        <f t="shared" si="13"/>
        <v>1890</v>
      </c>
      <c r="J151" t="s">
        <v>1301</v>
      </c>
      <c r="K151" t="s">
        <v>1115</v>
      </c>
      <c r="L151" s="52" t="str">
        <f t="shared" si="14"/>
        <v>Daughter</v>
      </c>
      <c r="M151" s="52">
        <f t="shared" si="15"/>
        <v>146</v>
      </c>
      <c r="N151" s="2" t="s">
        <v>312</v>
      </c>
      <c r="O151" s="2" t="s">
        <v>1859</v>
      </c>
      <c r="P151" s="2">
        <v>40</v>
      </c>
      <c r="Q151" s="52" t="s">
        <v>1651</v>
      </c>
    </row>
    <row r="152" spans="1:17" x14ac:dyDescent="0.2">
      <c r="A152" s="52">
        <v>151</v>
      </c>
      <c r="B152" t="s">
        <v>277</v>
      </c>
      <c r="C152" t="s">
        <v>386</v>
      </c>
      <c r="D152" t="s">
        <v>409</v>
      </c>
      <c r="E152" t="s">
        <v>401</v>
      </c>
      <c r="F152">
        <v>9</v>
      </c>
      <c r="H152" s="55">
        <f t="shared" si="12"/>
        <v>1892</v>
      </c>
      <c r="I152" s="55" t="str">
        <f t="shared" si="13"/>
        <v/>
      </c>
      <c r="J152" t="s">
        <v>1301</v>
      </c>
      <c r="K152" t="s">
        <v>1115</v>
      </c>
      <c r="L152" s="52" t="str">
        <f t="shared" si="14"/>
        <v>Son</v>
      </c>
      <c r="M152" s="52">
        <f t="shared" si="15"/>
        <v>146</v>
      </c>
      <c r="N152" s="2" t="s">
        <v>312</v>
      </c>
      <c r="O152" s="2" t="s">
        <v>1859</v>
      </c>
      <c r="P152" s="2">
        <v>40</v>
      </c>
      <c r="Q152" s="52" t="s">
        <v>1651</v>
      </c>
    </row>
    <row r="153" spans="1:17" x14ac:dyDescent="0.2">
      <c r="A153" s="52">
        <v>152</v>
      </c>
      <c r="B153" t="s">
        <v>277</v>
      </c>
      <c r="C153" t="s">
        <v>456</v>
      </c>
      <c r="D153" t="s">
        <v>400</v>
      </c>
      <c r="E153" t="s">
        <v>401</v>
      </c>
      <c r="G153">
        <v>7</v>
      </c>
      <c r="H153" s="55" t="str">
        <f t="shared" si="12"/>
        <v/>
      </c>
      <c r="I153" s="55">
        <f t="shared" si="13"/>
        <v>1894</v>
      </c>
      <c r="J153" t="s">
        <v>1301</v>
      </c>
      <c r="K153" t="s">
        <v>1115</v>
      </c>
      <c r="L153" s="52" t="str">
        <f t="shared" si="14"/>
        <v>Daughter</v>
      </c>
      <c r="M153" s="52">
        <f t="shared" si="15"/>
        <v>146</v>
      </c>
      <c r="N153" s="2" t="s">
        <v>312</v>
      </c>
      <c r="O153" s="2" t="s">
        <v>1859</v>
      </c>
      <c r="P153" s="2">
        <v>40</v>
      </c>
      <c r="Q153" s="52" t="s">
        <v>1651</v>
      </c>
    </row>
    <row r="154" spans="1:17" x14ac:dyDescent="0.2">
      <c r="A154" s="52">
        <v>153</v>
      </c>
      <c r="B154" t="s">
        <v>277</v>
      </c>
      <c r="C154" t="s">
        <v>515</v>
      </c>
      <c r="D154" t="s">
        <v>516</v>
      </c>
      <c r="E154" t="s">
        <v>401</v>
      </c>
      <c r="F154">
        <v>4</v>
      </c>
      <c r="H154" s="55">
        <f t="shared" si="12"/>
        <v>1897</v>
      </c>
      <c r="I154" s="55" t="str">
        <f t="shared" si="13"/>
        <v/>
      </c>
      <c r="J154" t="s">
        <v>1301</v>
      </c>
      <c r="K154" t="s">
        <v>517</v>
      </c>
      <c r="L154" s="52" t="str">
        <f t="shared" si="14"/>
        <v>Grandson</v>
      </c>
      <c r="M154" s="52">
        <f t="shared" si="15"/>
        <v>146</v>
      </c>
      <c r="N154" s="2" t="s">
        <v>312</v>
      </c>
      <c r="O154" s="2" t="s">
        <v>1859</v>
      </c>
      <c r="P154" s="2">
        <v>40</v>
      </c>
      <c r="Q154" s="52" t="s">
        <v>1651</v>
      </c>
    </row>
    <row r="155" spans="1:17" x14ac:dyDescent="0.2">
      <c r="A155" s="52">
        <v>154</v>
      </c>
      <c r="B155" t="s">
        <v>380</v>
      </c>
      <c r="C155" t="s">
        <v>387</v>
      </c>
      <c r="D155" t="s">
        <v>9</v>
      </c>
      <c r="E155" t="s">
        <v>5</v>
      </c>
      <c r="F155">
        <v>34</v>
      </c>
      <c r="H155" s="55">
        <f t="shared" si="12"/>
        <v>1867</v>
      </c>
      <c r="I155" s="55" t="str">
        <f t="shared" si="13"/>
        <v/>
      </c>
      <c r="J155" t="s">
        <v>185</v>
      </c>
      <c r="K155" t="s">
        <v>724</v>
      </c>
      <c r="L155" s="52" t="str">
        <f t="shared" si="14"/>
        <v>Head</v>
      </c>
      <c r="M155" s="52">
        <f t="shared" si="15"/>
        <v>154</v>
      </c>
      <c r="N155" s="2" t="s">
        <v>312</v>
      </c>
      <c r="O155" s="2">
        <v>4</v>
      </c>
      <c r="P155" s="2">
        <v>41</v>
      </c>
      <c r="Q155" s="52" t="s">
        <v>1651</v>
      </c>
    </row>
    <row r="156" spans="1:17" x14ac:dyDescent="0.2">
      <c r="A156" s="52">
        <v>155</v>
      </c>
      <c r="B156" t="s">
        <v>380</v>
      </c>
      <c r="C156" t="s">
        <v>467</v>
      </c>
      <c r="D156" t="s">
        <v>397</v>
      </c>
      <c r="E156" t="s">
        <v>5</v>
      </c>
      <c r="G156">
        <v>26</v>
      </c>
      <c r="H156" s="55" t="str">
        <f t="shared" si="12"/>
        <v/>
      </c>
      <c r="I156" s="55">
        <f t="shared" si="13"/>
        <v>1875</v>
      </c>
      <c r="J156" t="s">
        <v>1301</v>
      </c>
      <c r="K156" t="s">
        <v>1115</v>
      </c>
      <c r="L156" s="52" t="str">
        <f t="shared" si="14"/>
        <v>Wife</v>
      </c>
      <c r="M156" s="52">
        <f t="shared" si="15"/>
        <v>154</v>
      </c>
      <c r="N156" s="2" t="s">
        <v>312</v>
      </c>
      <c r="O156" s="2" t="s">
        <v>1859</v>
      </c>
      <c r="P156" s="2">
        <v>41</v>
      </c>
      <c r="Q156" s="52" t="s">
        <v>1651</v>
      </c>
    </row>
    <row r="157" spans="1:17" x14ac:dyDescent="0.2">
      <c r="A157" s="52">
        <v>156</v>
      </c>
      <c r="B157" t="s">
        <v>380</v>
      </c>
      <c r="C157" t="s">
        <v>518</v>
      </c>
      <c r="D157" t="s">
        <v>400</v>
      </c>
      <c r="E157" t="s">
        <v>401</v>
      </c>
      <c r="G157">
        <v>3</v>
      </c>
      <c r="H157" s="55" t="str">
        <f t="shared" si="12"/>
        <v/>
      </c>
      <c r="I157" s="55">
        <f t="shared" si="13"/>
        <v>1898</v>
      </c>
      <c r="J157" t="s">
        <v>1301</v>
      </c>
      <c r="K157" t="s">
        <v>1115</v>
      </c>
      <c r="L157" s="52" t="str">
        <f t="shared" si="14"/>
        <v>Daughter</v>
      </c>
      <c r="M157" s="52">
        <f t="shared" si="15"/>
        <v>154</v>
      </c>
      <c r="N157" s="2" t="s">
        <v>312</v>
      </c>
      <c r="O157" s="2" t="s">
        <v>1859</v>
      </c>
      <c r="P157" s="2">
        <v>41</v>
      </c>
      <c r="Q157" s="52" t="s">
        <v>1651</v>
      </c>
    </row>
    <row r="158" spans="1:17" x14ac:dyDescent="0.2">
      <c r="A158" s="52">
        <v>157</v>
      </c>
      <c r="B158" t="s">
        <v>380</v>
      </c>
      <c r="C158" t="s">
        <v>519</v>
      </c>
      <c r="D158" t="s">
        <v>400</v>
      </c>
      <c r="E158" t="s">
        <v>401</v>
      </c>
      <c r="G158">
        <v>1</v>
      </c>
      <c r="H158" s="55" t="str">
        <f t="shared" si="12"/>
        <v/>
      </c>
      <c r="I158" s="55">
        <f t="shared" si="13"/>
        <v>1900</v>
      </c>
      <c r="J158" t="s">
        <v>1301</v>
      </c>
      <c r="K158" t="s">
        <v>1115</v>
      </c>
      <c r="L158" s="52" t="str">
        <f t="shared" si="14"/>
        <v>Daughter</v>
      </c>
      <c r="M158" s="52">
        <f t="shared" si="15"/>
        <v>154</v>
      </c>
      <c r="N158" s="2" t="s">
        <v>312</v>
      </c>
      <c r="O158" s="2" t="s">
        <v>1859</v>
      </c>
      <c r="P158" s="2">
        <v>41</v>
      </c>
      <c r="Q158" s="52" t="s">
        <v>1651</v>
      </c>
    </row>
    <row r="159" spans="1:17" x14ac:dyDescent="0.2">
      <c r="A159" s="52">
        <v>158</v>
      </c>
      <c r="B159" t="s">
        <v>122</v>
      </c>
      <c r="C159" t="s">
        <v>520</v>
      </c>
      <c r="D159" t="s">
        <v>9</v>
      </c>
      <c r="E159" t="s">
        <v>5</v>
      </c>
      <c r="F159">
        <v>34</v>
      </c>
      <c r="H159" s="55">
        <f t="shared" si="12"/>
        <v>1867</v>
      </c>
      <c r="I159" s="55" t="str">
        <f t="shared" si="13"/>
        <v/>
      </c>
      <c r="J159" t="s">
        <v>2850</v>
      </c>
      <c r="K159" t="s">
        <v>1762</v>
      </c>
      <c r="L159" s="52" t="str">
        <f t="shared" si="14"/>
        <v>Head</v>
      </c>
      <c r="M159" s="52">
        <f t="shared" si="15"/>
        <v>158</v>
      </c>
      <c r="N159" s="2" t="s">
        <v>312</v>
      </c>
      <c r="O159" s="2">
        <v>4</v>
      </c>
      <c r="P159" s="2">
        <v>42</v>
      </c>
      <c r="Q159" s="52" t="s">
        <v>1651</v>
      </c>
    </row>
    <row r="160" spans="1:17" x14ac:dyDescent="0.2">
      <c r="A160" s="52">
        <v>159</v>
      </c>
      <c r="B160" t="s">
        <v>122</v>
      </c>
      <c r="C160" t="s">
        <v>521</v>
      </c>
      <c r="D160" t="s">
        <v>397</v>
      </c>
      <c r="E160" t="s">
        <v>5</v>
      </c>
      <c r="G160">
        <v>33</v>
      </c>
      <c r="H160" s="55" t="str">
        <f t="shared" si="12"/>
        <v/>
      </c>
      <c r="I160" s="55">
        <f t="shared" si="13"/>
        <v>1868</v>
      </c>
      <c r="J160" t="s">
        <v>1301</v>
      </c>
      <c r="K160" t="s">
        <v>1298</v>
      </c>
      <c r="L160" s="52" t="str">
        <f t="shared" si="14"/>
        <v>Wife</v>
      </c>
      <c r="M160" s="52">
        <f t="shared" si="15"/>
        <v>158</v>
      </c>
      <c r="N160" s="2" t="s">
        <v>312</v>
      </c>
      <c r="O160" s="2" t="s">
        <v>1859</v>
      </c>
      <c r="P160" s="2">
        <v>42</v>
      </c>
      <c r="Q160" s="52" t="s">
        <v>1651</v>
      </c>
    </row>
    <row r="161" spans="1:17" x14ac:dyDescent="0.2">
      <c r="A161" s="52">
        <v>160</v>
      </c>
      <c r="B161" t="s">
        <v>122</v>
      </c>
      <c r="C161" t="s">
        <v>439</v>
      </c>
      <c r="D161" t="s">
        <v>400</v>
      </c>
      <c r="E161" t="s">
        <v>401</v>
      </c>
      <c r="G161">
        <v>3</v>
      </c>
      <c r="H161" s="55" t="str">
        <f t="shared" si="12"/>
        <v/>
      </c>
      <c r="I161" s="55">
        <f t="shared" si="13"/>
        <v>1898</v>
      </c>
      <c r="J161" t="s">
        <v>1301</v>
      </c>
      <c r="K161" t="s">
        <v>1866</v>
      </c>
      <c r="L161" s="52" t="str">
        <f t="shared" si="14"/>
        <v>Daughter</v>
      </c>
      <c r="M161" s="52">
        <f t="shared" si="15"/>
        <v>158</v>
      </c>
      <c r="N161" s="2" t="s">
        <v>312</v>
      </c>
      <c r="O161" s="2" t="s">
        <v>1859</v>
      </c>
      <c r="P161" s="2">
        <v>42</v>
      </c>
      <c r="Q161" s="52" t="s">
        <v>1651</v>
      </c>
    </row>
    <row r="162" spans="1:17" x14ac:dyDescent="0.2">
      <c r="A162" s="52">
        <v>161</v>
      </c>
      <c r="B162" t="s">
        <v>122</v>
      </c>
      <c r="C162" t="s">
        <v>522</v>
      </c>
      <c r="D162" t="s">
        <v>409</v>
      </c>
      <c r="E162" t="s">
        <v>401</v>
      </c>
      <c r="F162">
        <v>2</v>
      </c>
      <c r="H162" s="55">
        <f t="shared" si="12"/>
        <v>1899</v>
      </c>
      <c r="I162" s="55" t="str">
        <f t="shared" si="13"/>
        <v/>
      </c>
      <c r="J162" t="s">
        <v>1301</v>
      </c>
      <c r="K162" t="s">
        <v>1866</v>
      </c>
      <c r="L162" s="52" t="str">
        <f t="shared" si="14"/>
        <v>Son</v>
      </c>
      <c r="M162" s="52">
        <f t="shared" si="15"/>
        <v>158</v>
      </c>
      <c r="N162" s="2" t="s">
        <v>312</v>
      </c>
      <c r="O162" s="2" t="s">
        <v>1859</v>
      </c>
      <c r="P162" s="2">
        <v>42</v>
      </c>
      <c r="Q162" s="52" t="s">
        <v>1651</v>
      </c>
    </row>
    <row r="163" spans="1:17" x14ac:dyDescent="0.2">
      <c r="A163" s="52">
        <v>162</v>
      </c>
      <c r="B163" t="s">
        <v>122</v>
      </c>
      <c r="C163" t="s">
        <v>289</v>
      </c>
      <c r="D163" t="s">
        <v>409</v>
      </c>
      <c r="E163" t="s">
        <v>401</v>
      </c>
      <c r="F163">
        <f>6/12</f>
        <v>0.5</v>
      </c>
      <c r="H163" s="55">
        <f t="shared" si="12"/>
        <v>1900</v>
      </c>
      <c r="I163" s="55" t="str">
        <f t="shared" si="13"/>
        <v/>
      </c>
      <c r="J163" t="s">
        <v>1301</v>
      </c>
      <c r="K163" t="s">
        <v>1115</v>
      </c>
      <c r="L163" s="52" t="str">
        <f t="shared" si="14"/>
        <v>Son</v>
      </c>
      <c r="M163" s="52">
        <f t="shared" si="15"/>
        <v>158</v>
      </c>
      <c r="N163" s="2" t="s">
        <v>312</v>
      </c>
      <c r="O163" s="2" t="s">
        <v>1859</v>
      </c>
      <c r="P163" s="2">
        <v>42</v>
      </c>
      <c r="Q163" s="52" t="s">
        <v>1651</v>
      </c>
    </row>
    <row r="164" spans="1:17" x14ac:dyDescent="0.2">
      <c r="A164" s="52">
        <v>163</v>
      </c>
      <c r="B164" t="s">
        <v>388</v>
      </c>
      <c r="C164" t="s">
        <v>101</v>
      </c>
      <c r="D164" t="s">
        <v>9</v>
      </c>
      <c r="E164" t="s">
        <v>5</v>
      </c>
      <c r="F164">
        <v>56</v>
      </c>
      <c r="H164" s="55">
        <f t="shared" si="12"/>
        <v>1845</v>
      </c>
      <c r="I164" s="55" t="str">
        <f t="shared" si="13"/>
        <v/>
      </c>
      <c r="J164" t="s">
        <v>351</v>
      </c>
      <c r="K164" t="s">
        <v>523</v>
      </c>
      <c r="L164" s="52" t="str">
        <f t="shared" si="14"/>
        <v>Head</v>
      </c>
      <c r="M164" s="52">
        <f t="shared" si="15"/>
        <v>163</v>
      </c>
      <c r="N164" s="2" t="s">
        <v>312</v>
      </c>
      <c r="O164" s="2">
        <v>4</v>
      </c>
      <c r="P164" s="2">
        <v>43</v>
      </c>
      <c r="Q164" s="52" t="s">
        <v>1651</v>
      </c>
    </row>
    <row r="165" spans="1:17" x14ac:dyDescent="0.2">
      <c r="A165" s="52">
        <v>164</v>
      </c>
      <c r="B165" t="s">
        <v>388</v>
      </c>
      <c r="C165" t="s">
        <v>425</v>
      </c>
      <c r="D165" t="s">
        <v>397</v>
      </c>
      <c r="E165" t="s">
        <v>5</v>
      </c>
      <c r="G165">
        <v>52</v>
      </c>
      <c r="H165" s="55" t="str">
        <f t="shared" si="12"/>
        <v/>
      </c>
      <c r="I165" s="55">
        <f t="shared" si="13"/>
        <v>1849</v>
      </c>
      <c r="J165" t="s">
        <v>1301</v>
      </c>
      <c r="K165" t="s">
        <v>524</v>
      </c>
      <c r="L165" s="52" t="str">
        <f t="shared" si="14"/>
        <v>Wife</v>
      </c>
      <c r="M165" s="52">
        <f t="shared" si="15"/>
        <v>163</v>
      </c>
      <c r="N165" s="2" t="s">
        <v>312</v>
      </c>
      <c r="O165" s="2" t="s">
        <v>1859</v>
      </c>
      <c r="P165" s="2">
        <v>43</v>
      </c>
      <c r="Q165" s="52" t="s">
        <v>1651</v>
      </c>
    </row>
    <row r="166" spans="1:17" x14ac:dyDescent="0.2">
      <c r="A166" s="52">
        <v>165</v>
      </c>
      <c r="B166" t="s">
        <v>322</v>
      </c>
      <c r="C166" t="s">
        <v>425</v>
      </c>
      <c r="D166" t="s">
        <v>525</v>
      </c>
      <c r="E166" t="s">
        <v>427</v>
      </c>
      <c r="G166">
        <v>77</v>
      </c>
      <c r="H166" s="55" t="str">
        <f t="shared" si="12"/>
        <v/>
      </c>
      <c r="I166" s="55">
        <f t="shared" si="13"/>
        <v>1824</v>
      </c>
      <c r="J166" t="s">
        <v>1301</v>
      </c>
      <c r="K166" t="s">
        <v>1867</v>
      </c>
      <c r="L166" s="52" t="str">
        <f t="shared" si="14"/>
        <v>Boarder</v>
      </c>
      <c r="M166" s="52">
        <f t="shared" si="15"/>
        <v>163</v>
      </c>
      <c r="N166" s="2" t="s">
        <v>312</v>
      </c>
      <c r="O166" s="2" t="s">
        <v>1859</v>
      </c>
      <c r="P166" s="2">
        <v>43</v>
      </c>
      <c r="Q166" s="52" t="s">
        <v>1651</v>
      </c>
    </row>
    <row r="167" spans="1:17" x14ac:dyDescent="0.2">
      <c r="A167" s="52">
        <v>166</v>
      </c>
      <c r="B167" t="s">
        <v>389</v>
      </c>
      <c r="C167" t="s">
        <v>390</v>
      </c>
      <c r="D167" t="s">
        <v>9</v>
      </c>
      <c r="E167" t="s">
        <v>5</v>
      </c>
      <c r="F167">
        <v>57</v>
      </c>
      <c r="H167" s="55">
        <f t="shared" si="12"/>
        <v>1844</v>
      </c>
      <c r="I167" s="55" t="str">
        <f t="shared" si="13"/>
        <v/>
      </c>
      <c r="J167" t="s">
        <v>1301</v>
      </c>
      <c r="K167" t="s">
        <v>480</v>
      </c>
      <c r="L167" s="52" t="str">
        <f t="shared" si="14"/>
        <v>Head</v>
      </c>
      <c r="M167" s="52">
        <f t="shared" si="15"/>
        <v>166</v>
      </c>
      <c r="N167" s="2" t="s">
        <v>312</v>
      </c>
      <c r="O167" s="2">
        <v>4</v>
      </c>
      <c r="P167" s="2">
        <v>44</v>
      </c>
      <c r="Q167" s="52" t="s">
        <v>1651</v>
      </c>
    </row>
    <row r="168" spans="1:17" x14ac:dyDescent="0.2">
      <c r="A168" s="52">
        <v>167</v>
      </c>
      <c r="B168" t="s">
        <v>526</v>
      </c>
      <c r="C168" t="s">
        <v>527</v>
      </c>
      <c r="D168" t="s">
        <v>400</v>
      </c>
      <c r="E168" t="s">
        <v>401</v>
      </c>
      <c r="G168">
        <v>38</v>
      </c>
      <c r="H168" s="55" t="str">
        <f t="shared" si="12"/>
        <v/>
      </c>
      <c r="I168" s="55">
        <f t="shared" si="13"/>
        <v>1863</v>
      </c>
      <c r="J168" t="s">
        <v>313</v>
      </c>
      <c r="K168" t="s">
        <v>1083</v>
      </c>
      <c r="L168" s="52" t="str">
        <f t="shared" si="14"/>
        <v>Daughter</v>
      </c>
      <c r="M168" s="52">
        <f t="shared" si="15"/>
        <v>166</v>
      </c>
      <c r="N168" s="2" t="s">
        <v>312</v>
      </c>
      <c r="O168" s="2" t="s">
        <v>1859</v>
      </c>
      <c r="P168" s="2">
        <v>44</v>
      </c>
      <c r="Q168" s="52" t="s">
        <v>1651</v>
      </c>
    </row>
    <row r="169" spans="1:17" x14ac:dyDescent="0.2">
      <c r="A169" s="52">
        <v>168</v>
      </c>
      <c r="B169" t="s">
        <v>528</v>
      </c>
      <c r="C169" t="s">
        <v>529</v>
      </c>
      <c r="D169" t="s">
        <v>525</v>
      </c>
      <c r="E169" t="s">
        <v>401</v>
      </c>
      <c r="F169">
        <v>21</v>
      </c>
      <c r="H169" s="55">
        <f t="shared" si="12"/>
        <v>1880</v>
      </c>
      <c r="I169" s="55" t="str">
        <f t="shared" si="13"/>
        <v/>
      </c>
      <c r="J169" t="s">
        <v>1910</v>
      </c>
      <c r="K169" t="s">
        <v>1868</v>
      </c>
      <c r="L169" s="52" t="str">
        <f t="shared" si="14"/>
        <v>Boarder</v>
      </c>
      <c r="M169" s="52">
        <f t="shared" si="15"/>
        <v>166</v>
      </c>
      <c r="N169" s="2" t="s">
        <v>312</v>
      </c>
      <c r="O169" s="2" t="s">
        <v>1859</v>
      </c>
      <c r="P169" s="2">
        <v>44</v>
      </c>
      <c r="Q169" s="52" t="s">
        <v>1651</v>
      </c>
    </row>
    <row r="170" spans="1:17" x14ac:dyDescent="0.2">
      <c r="A170" s="52">
        <v>169</v>
      </c>
      <c r="B170" t="s">
        <v>85</v>
      </c>
      <c r="C170" t="s">
        <v>391</v>
      </c>
      <c r="D170" t="s">
        <v>9</v>
      </c>
      <c r="E170" t="s">
        <v>427</v>
      </c>
      <c r="G170">
        <v>72</v>
      </c>
      <c r="H170" s="55" t="str">
        <f t="shared" si="12"/>
        <v/>
      </c>
      <c r="I170" s="55">
        <f t="shared" si="13"/>
        <v>1829</v>
      </c>
      <c r="J170" t="s">
        <v>357</v>
      </c>
      <c r="K170" t="s">
        <v>1193</v>
      </c>
      <c r="L170" s="52" t="str">
        <f t="shared" si="14"/>
        <v>Head</v>
      </c>
      <c r="M170" s="52">
        <f t="shared" si="15"/>
        <v>169</v>
      </c>
      <c r="N170" s="2" t="s">
        <v>312</v>
      </c>
      <c r="O170" s="2" t="s">
        <v>1859</v>
      </c>
      <c r="P170" s="2">
        <v>45</v>
      </c>
      <c r="Q170" s="52" t="s">
        <v>1651</v>
      </c>
    </row>
    <row r="171" spans="1:17" x14ac:dyDescent="0.2">
      <c r="A171" s="52">
        <v>170</v>
      </c>
      <c r="B171" t="s">
        <v>531</v>
      </c>
      <c r="C171" t="s">
        <v>412</v>
      </c>
      <c r="D171" t="s">
        <v>9</v>
      </c>
      <c r="E171" t="s">
        <v>5</v>
      </c>
      <c r="F171">
        <v>38</v>
      </c>
      <c r="H171" s="55">
        <f t="shared" si="12"/>
        <v>1863</v>
      </c>
      <c r="I171" s="55" t="str">
        <f t="shared" si="13"/>
        <v/>
      </c>
      <c r="J171" t="s">
        <v>363</v>
      </c>
      <c r="K171" t="s">
        <v>532</v>
      </c>
      <c r="L171" s="52" t="str">
        <f t="shared" si="14"/>
        <v>Head</v>
      </c>
      <c r="M171" s="52">
        <f t="shared" si="15"/>
        <v>170</v>
      </c>
      <c r="N171" s="2" t="s">
        <v>312</v>
      </c>
      <c r="O171" s="2" t="s">
        <v>1859</v>
      </c>
      <c r="P171" s="2">
        <v>46</v>
      </c>
      <c r="Q171" s="52" t="s">
        <v>1651</v>
      </c>
    </row>
    <row r="172" spans="1:17" x14ac:dyDescent="0.2">
      <c r="A172" s="52">
        <v>171</v>
      </c>
      <c r="B172" t="s">
        <v>531</v>
      </c>
      <c r="C172" t="s">
        <v>533</v>
      </c>
      <c r="D172" t="s">
        <v>397</v>
      </c>
      <c r="E172" t="s">
        <v>5</v>
      </c>
      <c r="G172">
        <v>36</v>
      </c>
      <c r="H172" s="55" t="str">
        <f t="shared" si="12"/>
        <v/>
      </c>
      <c r="I172" s="55">
        <f t="shared" si="13"/>
        <v>1865</v>
      </c>
      <c r="J172" t="s">
        <v>1301</v>
      </c>
      <c r="K172" t="s">
        <v>534</v>
      </c>
      <c r="L172" s="52" t="str">
        <f t="shared" si="14"/>
        <v>Wife</v>
      </c>
      <c r="M172" s="52">
        <f t="shared" si="15"/>
        <v>170</v>
      </c>
      <c r="N172" s="2" t="s">
        <v>312</v>
      </c>
      <c r="O172" s="2" t="s">
        <v>1859</v>
      </c>
      <c r="P172" s="2">
        <v>46</v>
      </c>
      <c r="Q172" s="52" t="s">
        <v>1651</v>
      </c>
    </row>
    <row r="173" spans="1:17" x14ac:dyDescent="0.2">
      <c r="A173" s="52">
        <v>172</v>
      </c>
      <c r="B173" t="s">
        <v>531</v>
      </c>
      <c r="C173" t="s">
        <v>535</v>
      </c>
      <c r="D173" t="s">
        <v>409</v>
      </c>
      <c r="E173" t="s">
        <v>401</v>
      </c>
      <c r="F173">
        <v>15</v>
      </c>
      <c r="H173" s="55">
        <f t="shared" si="12"/>
        <v>1886</v>
      </c>
      <c r="I173" s="55" t="str">
        <f t="shared" si="13"/>
        <v/>
      </c>
      <c r="J173" t="s">
        <v>1908</v>
      </c>
      <c r="K173" t="s">
        <v>536</v>
      </c>
      <c r="L173" s="52" t="str">
        <f t="shared" si="14"/>
        <v>Son</v>
      </c>
      <c r="M173" s="52">
        <f t="shared" si="15"/>
        <v>170</v>
      </c>
      <c r="N173" s="2" t="s">
        <v>312</v>
      </c>
      <c r="O173" s="2" t="s">
        <v>1859</v>
      </c>
      <c r="P173" s="2">
        <v>46</v>
      </c>
      <c r="Q173" s="52" t="s">
        <v>1651</v>
      </c>
    </row>
    <row r="174" spans="1:17" x14ac:dyDescent="0.2">
      <c r="A174" s="52">
        <v>173</v>
      </c>
      <c r="B174" t="s">
        <v>531</v>
      </c>
      <c r="C174" t="s">
        <v>537</v>
      </c>
      <c r="D174" t="s">
        <v>409</v>
      </c>
      <c r="E174" t="s">
        <v>401</v>
      </c>
      <c r="F174">
        <v>12</v>
      </c>
      <c r="H174" s="55">
        <f t="shared" si="12"/>
        <v>1889</v>
      </c>
      <c r="I174" s="55" t="str">
        <f t="shared" si="13"/>
        <v/>
      </c>
      <c r="J174" t="s">
        <v>1301</v>
      </c>
      <c r="K174" t="s">
        <v>538</v>
      </c>
      <c r="L174" s="52" t="str">
        <f t="shared" si="14"/>
        <v>Son</v>
      </c>
      <c r="M174" s="52">
        <f t="shared" si="15"/>
        <v>170</v>
      </c>
      <c r="N174" s="2" t="s">
        <v>312</v>
      </c>
      <c r="O174" s="2" t="s">
        <v>1859</v>
      </c>
      <c r="P174" s="2">
        <v>46</v>
      </c>
      <c r="Q174" s="52" t="s">
        <v>1651</v>
      </c>
    </row>
    <row r="175" spans="1:17" x14ac:dyDescent="0.2">
      <c r="A175" s="52">
        <v>174</v>
      </c>
      <c r="B175" t="s">
        <v>531</v>
      </c>
      <c r="C175" t="s">
        <v>539</v>
      </c>
      <c r="D175" t="s">
        <v>409</v>
      </c>
      <c r="E175" t="s">
        <v>401</v>
      </c>
      <c r="F175">
        <v>9</v>
      </c>
      <c r="H175" s="55">
        <f t="shared" si="12"/>
        <v>1892</v>
      </c>
      <c r="I175" s="55" t="str">
        <f t="shared" si="13"/>
        <v/>
      </c>
      <c r="J175" t="s">
        <v>1301</v>
      </c>
      <c r="K175" t="s">
        <v>538</v>
      </c>
      <c r="L175" s="52" t="str">
        <f t="shared" si="14"/>
        <v>Son</v>
      </c>
      <c r="M175" s="52">
        <f t="shared" ref="M175:M208" si="16">IF(OR(L175="Vacant",L175="Head"),A175,M174)</f>
        <v>170</v>
      </c>
      <c r="N175" s="2" t="s">
        <v>312</v>
      </c>
      <c r="O175" s="2" t="s">
        <v>1859</v>
      </c>
      <c r="P175" s="2">
        <v>46</v>
      </c>
      <c r="Q175" s="52" t="s">
        <v>1651</v>
      </c>
    </row>
    <row r="176" spans="1:17" x14ac:dyDescent="0.2">
      <c r="A176" s="52">
        <v>175</v>
      </c>
      <c r="B176" t="s">
        <v>531</v>
      </c>
      <c r="C176" t="s">
        <v>540</v>
      </c>
      <c r="D176" t="s">
        <v>409</v>
      </c>
      <c r="E176" t="s">
        <v>401</v>
      </c>
      <c r="F176">
        <v>6</v>
      </c>
      <c r="H176" s="55">
        <f t="shared" si="12"/>
        <v>1895</v>
      </c>
      <c r="I176" s="55" t="str">
        <f t="shared" si="13"/>
        <v/>
      </c>
      <c r="J176" t="s">
        <v>1301</v>
      </c>
      <c r="K176" t="s">
        <v>538</v>
      </c>
      <c r="L176" s="52" t="str">
        <f t="shared" si="14"/>
        <v>Son</v>
      </c>
      <c r="M176" s="52">
        <f t="shared" si="16"/>
        <v>170</v>
      </c>
      <c r="N176" s="2" t="s">
        <v>312</v>
      </c>
      <c r="O176" s="2" t="s">
        <v>1859</v>
      </c>
      <c r="P176" s="2">
        <v>46</v>
      </c>
      <c r="Q176" s="52" t="s">
        <v>1651</v>
      </c>
    </row>
    <row r="177" spans="1:17" x14ac:dyDescent="0.2">
      <c r="A177" s="52">
        <v>176</v>
      </c>
      <c r="B177" t="s">
        <v>531</v>
      </c>
      <c r="C177" t="s">
        <v>468</v>
      </c>
      <c r="D177" t="s">
        <v>400</v>
      </c>
      <c r="E177" t="s">
        <v>401</v>
      </c>
      <c r="G177">
        <v>2</v>
      </c>
      <c r="H177" s="55" t="str">
        <f t="shared" si="12"/>
        <v/>
      </c>
      <c r="I177" s="55">
        <f t="shared" si="13"/>
        <v>1899</v>
      </c>
      <c r="J177" t="s">
        <v>1301</v>
      </c>
      <c r="K177" t="s">
        <v>1115</v>
      </c>
      <c r="L177" s="52" t="str">
        <f t="shared" si="14"/>
        <v>Daughter</v>
      </c>
      <c r="M177" s="52">
        <f t="shared" si="16"/>
        <v>170</v>
      </c>
      <c r="N177" s="2" t="s">
        <v>312</v>
      </c>
      <c r="O177" s="2" t="s">
        <v>1859</v>
      </c>
      <c r="P177" s="2">
        <v>46</v>
      </c>
      <c r="Q177" s="52" t="s">
        <v>1651</v>
      </c>
    </row>
    <row r="178" spans="1:17" x14ac:dyDescent="0.2">
      <c r="A178" s="52">
        <v>177</v>
      </c>
      <c r="B178" t="s">
        <v>541</v>
      </c>
      <c r="C178" t="s">
        <v>65</v>
      </c>
      <c r="D178" t="s">
        <v>9</v>
      </c>
      <c r="E178" t="s">
        <v>5</v>
      </c>
      <c r="F178">
        <v>49</v>
      </c>
      <c r="H178" s="55">
        <f t="shared" si="12"/>
        <v>1852</v>
      </c>
      <c r="I178" s="55" t="str">
        <f t="shared" si="13"/>
        <v/>
      </c>
      <c r="J178" t="s">
        <v>364</v>
      </c>
      <c r="K178" t="s">
        <v>843</v>
      </c>
      <c r="L178" s="52" t="str">
        <f t="shared" si="14"/>
        <v>Head</v>
      </c>
      <c r="M178" s="52">
        <f t="shared" si="16"/>
        <v>177</v>
      </c>
      <c r="N178" s="2" t="s">
        <v>312</v>
      </c>
      <c r="O178" s="2" t="s">
        <v>1859</v>
      </c>
      <c r="P178" s="2">
        <v>47</v>
      </c>
      <c r="Q178" s="52" t="s">
        <v>1651</v>
      </c>
    </row>
    <row r="179" spans="1:17" x14ac:dyDescent="0.2">
      <c r="A179" s="52">
        <v>178</v>
      </c>
      <c r="B179" t="s">
        <v>541</v>
      </c>
      <c r="C179" t="s">
        <v>345</v>
      </c>
      <c r="D179" t="s">
        <v>397</v>
      </c>
      <c r="E179" t="s">
        <v>5</v>
      </c>
      <c r="G179">
        <v>48</v>
      </c>
      <c r="H179" s="55" t="str">
        <f t="shared" si="12"/>
        <v/>
      </c>
      <c r="I179" s="55">
        <f t="shared" si="13"/>
        <v>1853</v>
      </c>
      <c r="J179" t="s">
        <v>1301</v>
      </c>
      <c r="K179" t="s">
        <v>484</v>
      </c>
      <c r="L179" s="52" t="str">
        <f t="shared" si="14"/>
        <v>Wife</v>
      </c>
      <c r="M179" s="52">
        <f t="shared" si="16"/>
        <v>177</v>
      </c>
      <c r="N179" s="2" t="s">
        <v>312</v>
      </c>
      <c r="O179" s="2" t="s">
        <v>1859</v>
      </c>
      <c r="P179" s="2">
        <v>47</v>
      </c>
      <c r="Q179" s="52" t="s">
        <v>1651</v>
      </c>
    </row>
    <row r="180" spans="1:17" x14ac:dyDescent="0.2">
      <c r="A180" s="52">
        <v>179</v>
      </c>
      <c r="B180" t="s">
        <v>292</v>
      </c>
      <c r="C180" t="s">
        <v>425</v>
      </c>
      <c r="D180" t="s">
        <v>422</v>
      </c>
      <c r="E180" t="s">
        <v>401</v>
      </c>
      <c r="G180">
        <v>23</v>
      </c>
      <c r="H180" s="55" t="str">
        <f t="shared" si="12"/>
        <v/>
      </c>
      <c r="I180" s="55">
        <f t="shared" si="13"/>
        <v>1878</v>
      </c>
      <c r="J180" t="s">
        <v>542</v>
      </c>
      <c r="K180" t="s">
        <v>843</v>
      </c>
      <c r="L180" s="52" t="str">
        <f t="shared" si="14"/>
        <v>Servant</v>
      </c>
      <c r="M180" s="52">
        <f t="shared" si="16"/>
        <v>177</v>
      </c>
      <c r="N180" s="2" t="s">
        <v>312</v>
      </c>
      <c r="O180" s="2" t="s">
        <v>1859</v>
      </c>
      <c r="P180" s="2">
        <v>47</v>
      </c>
      <c r="Q180" s="52" t="s">
        <v>1651</v>
      </c>
    </row>
    <row r="181" spans="1:17" x14ac:dyDescent="0.2">
      <c r="A181" s="52">
        <v>180</v>
      </c>
      <c r="B181" t="s">
        <v>2851</v>
      </c>
      <c r="C181" t="s">
        <v>338</v>
      </c>
      <c r="D181" t="s">
        <v>9</v>
      </c>
      <c r="E181" t="s">
        <v>427</v>
      </c>
      <c r="G181">
        <v>78</v>
      </c>
      <c r="H181" s="55" t="str">
        <f t="shared" si="12"/>
        <v/>
      </c>
      <c r="I181" s="55">
        <f t="shared" si="13"/>
        <v>1823</v>
      </c>
      <c r="J181" t="s">
        <v>349</v>
      </c>
      <c r="K181" t="s">
        <v>1193</v>
      </c>
      <c r="L181" s="52" t="str">
        <f t="shared" si="14"/>
        <v>Head</v>
      </c>
      <c r="M181" s="52">
        <f t="shared" si="16"/>
        <v>180</v>
      </c>
      <c r="N181" s="2" t="s">
        <v>312</v>
      </c>
      <c r="O181" s="2">
        <v>4</v>
      </c>
      <c r="P181" s="2">
        <v>48</v>
      </c>
      <c r="Q181" s="52" t="s">
        <v>1651</v>
      </c>
    </row>
    <row r="182" spans="1:17" x14ac:dyDescent="0.2">
      <c r="A182" s="52">
        <v>181</v>
      </c>
      <c r="B182" t="s">
        <v>2851</v>
      </c>
      <c r="C182" t="s">
        <v>434</v>
      </c>
      <c r="D182" t="s">
        <v>400</v>
      </c>
      <c r="E182" t="s">
        <v>401</v>
      </c>
      <c r="G182">
        <v>33</v>
      </c>
      <c r="H182" s="55" t="str">
        <f t="shared" si="12"/>
        <v/>
      </c>
      <c r="I182" s="55">
        <f t="shared" si="13"/>
        <v>1868</v>
      </c>
      <c r="J182" t="s">
        <v>504</v>
      </c>
      <c r="K182" t="s">
        <v>1115</v>
      </c>
      <c r="L182" s="52" t="str">
        <f t="shared" si="14"/>
        <v>Daughter</v>
      </c>
      <c r="M182" s="52">
        <f t="shared" si="16"/>
        <v>180</v>
      </c>
      <c r="N182" s="2" t="s">
        <v>312</v>
      </c>
      <c r="O182" s="2" t="s">
        <v>1859</v>
      </c>
      <c r="P182" s="2">
        <v>48</v>
      </c>
      <c r="Q182" s="52" t="s">
        <v>1651</v>
      </c>
    </row>
    <row r="183" spans="1:17" x14ac:dyDescent="0.2">
      <c r="A183" s="52">
        <v>182</v>
      </c>
      <c r="B183" t="s">
        <v>543</v>
      </c>
      <c r="C183" t="s">
        <v>453</v>
      </c>
      <c r="D183" t="s">
        <v>404</v>
      </c>
      <c r="E183" t="s">
        <v>401</v>
      </c>
      <c r="G183">
        <v>12</v>
      </c>
      <c r="H183" s="55" t="str">
        <f t="shared" si="12"/>
        <v/>
      </c>
      <c r="I183" s="55">
        <f t="shared" si="13"/>
        <v>1889</v>
      </c>
      <c r="J183" t="s">
        <v>1301</v>
      </c>
      <c r="K183" t="s">
        <v>1299</v>
      </c>
      <c r="L183" s="52" t="str">
        <f t="shared" si="14"/>
        <v>Granddaughter</v>
      </c>
      <c r="M183" s="52">
        <f t="shared" si="16"/>
        <v>180</v>
      </c>
      <c r="N183" s="2" t="s">
        <v>312</v>
      </c>
      <c r="O183" s="2" t="s">
        <v>1859</v>
      </c>
      <c r="P183" s="2">
        <v>48</v>
      </c>
      <c r="Q183" s="52" t="s">
        <v>1651</v>
      </c>
    </row>
    <row r="184" spans="1:17" x14ac:dyDescent="0.2">
      <c r="A184" s="52">
        <v>183</v>
      </c>
      <c r="B184" t="s">
        <v>365</v>
      </c>
      <c r="C184" t="s">
        <v>411</v>
      </c>
      <c r="D184" t="s">
        <v>411</v>
      </c>
      <c r="E184" t="s">
        <v>1309</v>
      </c>
      <c r="H184" s="55" t="str">
        <f t="shared" si="12"/>
        <v/>
      </c>
      <c r="I184" s="55" t="str">
        <f t="shared" si="13"/>
        <v/>
      </c>
      <c r="J184" s="9" t="s">
        <v>411</v>
      </c>
      <c r="K184" s="9" t="s">
        <v>411</v>
      </c>
      <c r="L184" s="52" t="str">
        <f t="shared" si="14"/>
        <v>Vacant</v>
      </c>
      <c r="M184" s="52">
        <f t="shared" si="16"/>
        <v>183</v>
      </c>
      <c r="N184" s="2" t="s">
        <v>365</v>
      </c>
      <c r="O184" s="2" t="s">
        <v>1859</v>
      </c>
      <c r="P184" s="2">
        <v>148</v>
      </c>
      <c r="Q184" s="52" t="s">
        <v>1651</v>
      </c>
    </row>
    <row r="185" spans="1:17" x14ac:dyDescent="0.2">
      <c r="A185" s="52">
        <v>184</v>
      </c>
      <c r="B185" t="s">
        <v>85</v>
      </c>
      <c r="C185" t="s">
        <v>336</v>
      </c>
      <c r="D185" t="s">
        <v>9</v>
      </c>
      <c r="E185" t="s">
        <v>5</v>
      </c>
      <c r="F185">
        <v>40</v>
      </c>
      <c r="H185" s="55">
        <f t="shared" si="12"/>
        <v>1861</v>
      </c>
      <c r="I185" s="55" t="str">
        <f t="shared" si="13"/>
        <v/>
      </c>
      <c r="J185" t="s">
        <v>220</v>
      </c>
      <c r="K185" t="s">
        <v>1115</v>
      </c>
      <c r="L185" s="52" t="str">
        <f t="shared" si="14"/>
        <v>Head</v>
      </c>
      <c r="M185" s="52">
        <f t="shared" si="16"/>
        <v>184</v>
      </c>
      <c r="N185" s="2" t="s">
        <v>312</v>
      </c>
      <c r="O185" s="2">
        <v>4</v>
      </c>
      <c r="P185" s="2">
        <v>49</v>
      </c>
      <c r="Q185" s="52" t="s">
        <v>1651</v>
      </c>
    </row>
    <row r="186" spans="1:17" x14ac:dyDescent="0.2">
      <c r="A186" s="52">
        <v>185</v>
      </c>
      <c r="B186" t="s">
        <v>85</v>
      </c>
      <c r="C186" t="s">
        <v>544</v>
      </c>
      <c r="D186" t="s">
        <v>397</v>
      </c>
      <c r="E186" t="s">
        <v>5</v>
      </c>
      <c r="G186">
        <v>36</v>
      </c>
      <c r="H186" s="55" t="str">
        <f t="shared" si="12"/>
        <v/>
      </c>
      <c r="I186" s="55">
        <f t="shared" si="13"/>
        <v>1865</v>
      </c>
      <c r="J186" t="s">
        <v>1301</v>
      </c>
      <c r="K186" s="9" t="s">
        <v>1607</v>
      </c>
      <c r="L186" s="52" t="str">
        <f t="shared" si="14"/>
        <v>Wife</v>
      </c>
      <c r="M186" s="52">
        <f t="shared" si="16"/>
        <v>184</v>
      </c>
      <c r="N186" s="2" t="s">
        <v>312</v>
      </c>
      <c r="O186" s="2" t="s">
        <v>1859</v>
      </c>
      <c r="P186" s="2">
        <v>49</v>
      </c>
      <c r="Q186" s="52" t="s">
        <v>1651</v>
      </c>
    </row>
    <row r="187" spans="1:17" x14ac:dyDescent="0.2">
      <c r="A187" s="52">
        <v>186</v>
      </c>
      <c r="B187" t="s">
        <v>85</v>
      </c>
      <c r="C187" t="s">
        <v>545</v>
      </c>
      <c r="D187" t="s">
        <v>400</v>
      </c>
      <c r="E187" t="s">
        <v>401</v>
      </c>
      <c r="G187">
        <v>12</v>
      </c>
      <c r="H187" s="55" t="str">
        <f t="shared" si="12"/>
        <v/>
      </c>
      <c r="I187" s="55">
        <f t="shared" si="13"/>
        <v>1889</v>
      </c>
      <c r="J187" t="s">
        <v>1301</v>
      </c>
      <c r="K187" t="s">
        <v>1115</v>
      </c>
      <c r="L187" s="52" t="str">
        <f t="shared" si="14"/>
        <v>Daughter</v>
      </c>
      <c r="M187" s="52">
        <f t="shared" si="16"/>
        <v>184</v>
      </c>
      <c r="N187" s="2" t="s">
        <v>312</v>
      </c>
      <c r="O187" s="2" t="s">
        <v>1859</v>
      </c>
      <c r="P187" s="2">
        <v>49</v>
      </c>
      <c r="Q187" s="52" t="s">
        <v>1651</v>
      </c>
    </row>
    <row r="188" spans="1:17" x14ac:dyDescent="0.2">
      <c r="A188" s="52">
        <v>187</v>
      </c>
      <c r="B188" t="s">
        <v>85</v>
      </c>
      <c r="C188" t="s">
        <v>546</v>
      </c>
      <c r="D188" t="s">
        <v>400</v>
      </c>
      <c r="E188" t="s">
        <v>401</v>
      </c>
      <c r="G188">
        <v>10</v>
      </c>
      <c r="H188" s="55" t="str">
        <f t="shared" si="12"/>
        <v/>
      </c>
      <c r="I188" s="55">
        <f t="shared" si="13"/>
        <v>1891</v>
      </c>
      <c r="J188" t="s">
        <v>1301</v>
      </c>
      <c r="K188" t="s">
        <v>1115</v>
      </c>
      <c r="L188" s="52" t="str">
        <f t="shared" si="14"/>
        <v>Daughter</v>
      </c>
      <c r="M188" s="52">
        <f t="shared" si="16"/>
        <v>184</v>
      </c>
      <c r="N188" s="2" t="s">
        <v>312</v>
      </c>
      <c r="O188" s="2" t="s">
        <v>1859</v>
      </c>
      <c r="P188" s="2">
        <v>49</v>
      </c>
      <c r="Q188" s="52" t="s">
        <v>1651</v>
      </c>
    </row>
    <row r="189" spans="1:17" x14ac:dyDescent="0.2">
      <c r="A189" s="52">
        <v>188</v>
      </c>
      <c r="B189" t="s">
        <v>85</v>
      </c>
      <c r="C189" t="s">
        <v>477</v>
      </c>
      <c r="D189" t="s">
        <v>409</v>
      </c>
      <c r="E189" t="s">
        <v>401</v>
      </c>
      <c r="F189">
        <v>7</v>
      </c>
      <c r="H189" s="55">
        <f t="shared" si="12"/>
        <v>1894</v>
      </c>
      <c r="I189" s="55" t="str">
        <f t="shared" si="13"/>
        <v/>
      </c>
      <c r="J189" t="s">
        <v>1301</v>
      </c>
      <c r="K189" t="s">
        <v>1115</v>
      </c>
      <c r="L189" s="52" t="str">
        <f t="shared" si="14"/>
        <v>Son</v>
      </c>
      <c r="M189" s="52">
        <f t="shared" si="16"/>
        <v>184</v>
      </c>
      <c r="N189" s="2" t="s">
        <v>312</v>
      </c>
      <c r="O189" s="2" t="s">
        <v>1859</v>
      </c>
      <c r="P189" s="2">
        <v>49</v>
      </c>
      <c r="Q189" s="52" t="s">
        <v>1651</v>
      </c>
    </row>
    <row r="190" spans="1:17" x14ac:dyDescent="0.2">
      <c r="A190" s="52">
        <v>189</v>
      </c>
      <c r="B190" t="s">
        <v>85</v>
      </c>
      <c r="C190" t="s">
        <v>410</v>
      </c>
      <c r="D190" t="s">
        <v>409</v>
      </c>
      <c r="E190" t="s">
        <v>401</v>
      </c>
      <c r="F190">
        <v>6</v>
      </c>
      <c r="H190" s="55">
        <f t="shared" si="12"/>
        <v>1895</v>
      </c>
      <c r="I190" s="55" t="str">
        <f t="shared" si="13"/>
        <v/>
      </c>
      <c r="J190" t="s">
        <v>1301</v>
      </c>
      <c r="K190" t="s">
        <v>1115</v>
      </c>
      <c r="L190" s="52" t="str">
        <f t="shared" si="14"/>
        <v>Son</v>
      </c>
      <c r="M190" s="52">
        <f t="shared" si="16"/>
        <v>184</v>
      </c>
      <c r="N190" s="2" t="s">
        <v>312</v>
      </c>
      <c r="O190" s="2" t="s">
        <v>1859</v>
      </c>
      <c r="P190" s="2">
        <v>49</v>
      </c>
      <c r="Q190" s="52" t="s">
        <v>1651</v>
      </c>
    </row>
    <row r="191" spans="1:17" x14ac:dyDescent="0.2">
      <c r="A191" s="52">
        <v>190</v>
      </c>
      <c r="B191" t="s">
        <v>85</v>
      </c>
      <c r="C191" t="s">
        <v>547</v>
      </c>
      <c r="D191" t="s">
        <v>400</v>
      </c>
      <c r="E191" t="s">
        <v>401</v>
      </c>
      <c r="G191">
        <v>3</v>
      </c>
      <c r="H191" s="55" t="str">
        <f t="shared" si="12"/>
        <v/>
      </c>
      <c r="I191" s="55">
        <f t="shared" si="13"/>
        <v>1898</v>
      </c>
      <c r="J191" t="s">
        <v>1301</v>
      </c>
      <c r="K191" t="s">
        <v>1115</v>
      </c>
      <c r="L191" s="52" t="str">
        <f t="shared" si="14"/>
        <v>Daughter</v>
      </c>
      <c r="M191" s="52">
        <f t="shared" si="16"/>
        <v>184</v>
      </c>
      <c r="N191" s="2" t="s">
        <v>312</v>
      </c>
      <c r="O191" s="2" t="s">
        <v>1859</v>
      </c>
      <c r="P191" s="2">
        <v>49</v>
      </c>
      <c r="Q191" s="52" t="s">
        <v>1651</v>
      </c>
    </row>
    <row r="192" spans="1:17" x14ac:dyDescent="0.2">
      <c r="A192" s="52">
        <v>191</v>
      </c>
      <c r="B192" t="s">
        <v>85</v>
      </c>
      <c r="C192" t="s">
        <v>548</v>
      </c>
      <c r="D192" t="s">
        <v>400</v>
      </c>
      <c r="E192" t="s">
        <v>401</v>
      </c>
      <c r="G192">
        <v>1</v>
      </c>
      <c r="H192" s="55" t="str">
        <f t="shared" si="12"/>
        <v/>
      </c>
      <c r="I192" s="55">
        <f t="shared" si="13"/>
        <v>1900</v>
      </c>
      <c r="J192" t="s">
        <v>1301</v>
      </c>
      <c r="K192" t="s">
        <v>1115</v>
      </c>
      <c r="L192" s="52" t="str">
        <f t="shared" si="14"/>
        <v>Daughter</v>
      </c>
      <c r="M192" s="52">
        <f t="shared" si="16"/>
        <v>184</v>
      </c>
      <c r="N192" s="2" t="s">
        <v>312</v>
      </c>
      <c r="O192" s="2" t="s">
        <v>1859</v>
      </c>
      <c r="P192" s="2">
        <v>49</v>
      </c>
      <c r="Q192" s="52" t="s">
        <v>1651</v>
      </c>
    </row>
    <row r="193" spans="1:17" x14ac:dyDescent="0.2">
      <c r="A193" s="52">
        <v>192</v>
      </c>
      <c r="B193" t="s">
        <v>45</v>
      </c>
      <c r="C193" t="s">
        <v>50</v>
      </c>
      <c r="D193" t="s">
        <v>9</v>
      </c>
      <c r="E193" t="s">
        <v>5</v>
      </c>
      <c r="F193">
        <v>75</v>
      </c>
      <c r="H193" s="55">
        <f t="shared" si="12"/>
        <v>1826</v>
      </c>
      <c r="I193" s="55" t="str">
        <f t="shared" si="13"/>
        <v/>
      </c>
      <c r="J193" t="s">
        <v>220</v>
      </c>
      <c r="K193" t="s">
        <v>1115</v>
      </c>
      <c r="L193" s="52" t="str">
        <f t="shared" si="14"/>
        <v>Head</v>
      </c>
      <c r="M193" s="52">
        <f t="shared" si="16"/>
        <v>192</v>
      </c>
      <c r="N193" s="2" t="s">
        <v>312</v>
      </c>
      <c r="O193" s="2">
        <v>4</v>
      </c>
      <c r="P193" s="2">
        <v>50</v>
      </c>
      <c r="Q193" s="52" t="s">
        <v>1651</v>
      </c>
    </row>
    <row r="194" spans="1:17" x14ac:dyDescent="0.2">
      <c r="A194" s="52">
        <v>193</v>
      </c>
      <c r="B194" t="s">
        <v>45</v>
      </c>
      <c r="C194" t="s">
        <v>345</v>
      </c>
      <c r="D194" t="s">
        <v>397</v>
      </c>
      <c r="E194" t="s">
        <v>5</v>
      </c>
      <c r="G194">
        <v>60</v>
      </c>
      <c r="H194" s="55" t="str">
        <f t="shared" si="12"/>
        <v/>
      </c>
      <c r="I194" s="55">
        <f t="shared" si="13"/>
        <v>1841</v>
      </c>
      <c r="J194" t="s">
        <v>1301</v>
      </c>
      <c r="K194" t="s">
        <v>861</v>
      </c>
      <c r="L194" s="52" t="str">
        <f t="shared" si="14"/>
        <v>Wife</v>
      </c>
      <c r="M194" s="52">
        <f t="shared" si="16"/>
        <v>192</v>
      </c>
      <c r="N194" s="2" t="s">
        <v>312</v>
      </c>
      <c r="O194" s="2" t="s">
        <v>1859</v>
      </c>
      <c r="P194" s="2">
        <v>50</v>
      </c>
      <c r="Q194" s="52" t="s">
        <v>1651</v>
      </c>
    </row>
    <row r="195" spans="1:17" x14ac:dyDescent="0.2">
      <c r="A195" s="52">
        <v>194</v>
      </c>
      <c r="B195" t="s">
        <v>45</v>
      </c>
      <c r="C195" t="s">
        <v>439</v>
      </c>
      <c r="D195" t="s">
        <v>400</v>
      </c>
      <c r="E195" t="s">
        <v>401</v>
      </c>
      <c r="G195">
        <v>8</v>
      </c>
      <c r="H195" s="55" t="str">
        <f t="shared" si="12"/>
        <v/>
      </c>
      <c r="I195" s="55">
        <f t="shared" si="13"/>
        <v>1893</v>
      </c>
      <c r="J195" t="s">
        <v>1301</v>
      </c>
      <c r="K195" t="s">
        <v>733</v>
      </c>
      <c r="L195" s="52" t="str">
        <f t="shared" si="14"/>
        <v>Daughter</v>
      </c>
      <c r="M195" s="52">
        <f t="shared" si="16"/>
        <v>192</v>
      </c>
      <c r="N195" s="2" t="s">
        <v>312</v>
      </c>
      <c r="O195" s="2" t="s">
        <v>1859</v>
      </c>
      <c r="P195" s="2">
        <v>50</v>
      </c>
      <c r="Q195" s="52" t="s">
        <v>1651</v>
      </c>
    </row>
    <row r="196" spans="1:17" x14ac:dyDescent="0.2">
      <c r="A196" s="52">
        <v>195</v>
      </c>
      <c r="B196" t="s">
        <v>116</v>
      </c>
      <c r="C196" t="s">
        <v>60</v>
      </c>
      <c r="D196" t="s">
        <v>9</v>
      </c>
      <c r="E196" t="s">
        <v>5</v>
      </c>
      <c r="F196">
        <v>50</v>
      </c>
      <c r="H196" s="55">
        <f t="shared" ref="H196:H259" si="17">IF(ISBLANK(F196),"",INT(1901.25-F196))</f>
        <v>1851</v>
      </c>
      <c r="I196" s="55" t="str">
        <f t="shared" ref="I196:I259" si="18">IF(ISBLANK(G196),"",IF(ISBLANK(F196),INT(1901.25-G196),"Error"))</f>
        <v/>
      </c>
      <c r="J196" t="s">
        <v>319</v>
      </c>
      <c r="K196" t="s">
        <v>1115</v>
      </c>
      <c r="L196" s="52" t="str">
        <f t="shared" ref="L196:L259" si="19">IF(ISBLANK(D196),"",D196)</f>
        <v>Head</v>
      </c>
      <c r="M196" s="52">
        <f t="shared" si="16"/>
        <v>195</v>
      </c>
      <c r="N196" s="2" t="s">
        <v>312</v>
      </c>
      <c r="O196" s="2" t="s">
        <v>1859</v>
      </c>
      <c r="P196" s="2">
        <v>51</v>
      </c>
      <c r="Q196" s="52" t="s">
        <v>1651</v>
      </c>
    </row>
    <row r="197" spans="1:17" x14ac:dyDescent="0.2">
      <c r="A197" s="52">
        <v>196</v>
      </c>
      <c r="B197" t="s">
        <v>116</v>
      </c>
      <c r="C197" t="s">
        <v>46</v>
      </c>
      <c r="D197" t="s">
        <v>397</v>
      </c>
      <c r="E197" t="s">
        <v>5</v>
      </c>
      <c r="G197">
        <v>47</v>
      </c>
      <c r="H197" s="55" t="str">
        <f t="shared" si="17"/>
        <v/>
      </c>
      <c r="I197" s="55">
        <f t="shared" si="18"/>
        <v>1854</v>
      </c>
      <c r="J197" t="s">
        <v>1301</v>
      </c>
      <c r="K197" t="s">
        <v>549</v>
      </c>
      <c r="L197" s="52" t="str">
        <f t="shared" si="19"/>
        <v>Wife</v>
      </c>
      <c r="M197" s="52">
        <f t="shared" si="16"/>
        <v>195</v>
      </c>
      <c r="N197" s="2" t="s">
        <v>312</v>
      </c>
      <c r="O197" s="2" t="s">
        <v>1859</v>
      </c>
      <c r="P197" s="2">
        <v>51</v>
      </c>
      <c r="Q197" s="52" t="s">
        <v>1651</v>
      </c>
    </row>
    <row r="198" spans="1:17" x14ac:dyDescent="0.2">
      <c r="A198" s="52">
        <v>197</v>
      </c>
      <c r="B198" t="s">
        <v>116</v>
      </c>
      <c r="C198" t="s">
        <v>324</v>
      </c>
      <c r="D198" t="s">
        <v>409</v>
      </c>
      <c r="E198" t="s">
        <v>401</v>
      </c>
      <c r="F198">
        <v>13</v>
      </c>
      <c r="H198" s="55">
        <f t="shared" si="17"/>
        <v>1888</v>
      </c>
      <c r="I198" s="55" t="str">
        <f t="shared" si="18"/>
        <v/>
      </c>
      <c r="J198" t="s">
        <v>220</v>
      </c>
      <c r="K198" t="s">
        <v>1115</v>
      </c>
      <c r="L198" s="52" t="str">
        <f t="shared" si="19"/>
        <v>Son</v>
      </c>
      <c r="M198" s="52">
        <f t="shared" si="16"/>
        <v>195</v>
      </c>
      <c r="N198" s="2" t="s">
        <v>312</v>
      </c>
      <c r="O198" s="2" t="s">
        <v>1859</v>
      </c>
      <c r="P198" s="2">
        <v>51</v>
      </c>
      <c r="Q198" s="52" t="s">
        <v>1651</v>
      </c>
    </row>
    <row r="199" spans="1:17" x14ac:dyDescent="0.2">
      <c r="A199" s="52">
        <v>198</v>
      </c>
      <c r="B199" t="s">
        <v>116</v>
      </c>
      <c r="C199" t="s">
        <v>550</v>
      </c>
      <c r="D199" t="s">
        <v>400</v>
      </c>
      <c r="E199" t="s">
        <v>401</v>
      </c>
      <c r="G199">
        <v>3</v>
      </c>
      <c r="H199" s="55" t="str">
        <f t="shared" si="17"/>
        <v/>
      </c>
      <c r="I199" s="55">
        <f t="shared" si="18"/>
        <v>1898</v>
      </c>
      <c r="J199" t="s">
        <v>1301</v>
      </c>
      <c r="K199" t="s">
        <v>1115</v>
      </c>
      <c r="L199" s="52" t="str">
        <f t="shared" si="19"/>
        <v>Daughter</v>
      </c>
      <c r="M199" s="52">
        <f t="shared" si="16"/>
        <v>195</v>
      </c>
      <c r="N199" s="2" t="s">
        <v>312</v>
      </c>
      <c r="O199" s="2" t="s">
        <v>1859</v>
      </c>
      <c r="P199" s="2">
        <v>51</v>
      </c>
      <c r="Q199" s="52" t="s">
        <v>1651</v>
      </c>
    </row>
    <row r="200" spans="1:17" x14ac:dyDescent="0.2">
      <c r="A200" s="52">
        <v>199</v>
      </c>
      <c r="B200" t="s">
        <v>156</v>
      </c>
      <c r="C200" t="s">
        <v>192</v>
      </c>
      <c r="D200" t="s">
        <v>9</v>
      </c>
      <c r="E200" t="s">
        <v>5</v>
      </c>
      <c r="F200">
        <v>69</v>
      </c>
      <c r="H200" s="55">
        <f t="shared" si="17"/>
        <v>1832</v>
      </c>
      <c r="I200" s="55" t="str">
        <f t="shared" si="18"/>
        <v/>
      </c>
      <c r="J200" t="s">
        <v>349</v>
      </c>
      <c r="K200" t="s">
        <v>1193</v>
      </c>
      <c r="L200" s="52" t="str">
        <f t="shared" si="19"/>
        <v>Head</v>
      </c>
      <c r="M200" s="52">
        <f t="shared" si="16"/>
        <v>199</v>
      </c>
      <c r="N200" s="2" t="s">
        <v>312</v>
      </c>
      <c r="O200" s="2" t="s">
        <v>1859</v>
      </c>
      <c r="P200" s="2">
        <v>52</v>
      </c>
      <c r="Q200" s="52" t="s">
        <v>1651</v>
      </c>
    </row>
    <row r="201" spans="1:17" x14ac:dyDescent="0.2">
      <c r="A201" s="52">
        <v>200</v>
      </c>
      <c r="B201" t="s">
        <v>156</v>
      </c>
      <c r="C201" t="s">
        <v>425</v>
      </c>
      <c r="D201" t="s">
        <v>397</v>
      </c>
      <c r="E201" t="s">
        <v>5</v>
      </c>
      <c r="G201">
        <v>69</v>
      </c>
      <c r="H201" s="55" t="str">
        <f t="shared" si="17"/>
        <v/>
      </c>
      <c r="I201" s="55">
        <f t="shared" si="18"/>
        <v>1832</v>
      </c>
      <c r="J201" t="s">
        <v>1301</v>
      </c>
      <c r="K201" t="s">
        <v>551</v>
      </c>
      <c r="L201" s="52" t="str">
        <f t="shared" si="19"/>
        <v>Wife</v>
      </c>
      <c r="M201" s="52">
        <f t="shared" si="16"/>
        <v>199</v>
      </c>
      <c r="N201" s="2" t="s">
        <v>312</v>
      </c>
      <c r="O201" s="2" t="s">
        <v>1859</v>
      </c>
      <c r="P201" s="2">
        <v>52</v>
      </c>
      <c r="Q201" s="52" t="s">
        <v>1651</v>
      </c>
    </row>
    <row r="202" spans="1:17" x14ac:dyDescent="0.2">
      <c r="A202" s="52">
        <v>201</v>
      </c>
      <c r="B202" t="s">
        <v>156</v>
      </c>
      <c r="C202" t="s">
        <v>552</v>
      </c>
      <c r="D202" t="s">
        <v>400</v>
      </c>
      <c r="E202" t="s">
        <v>401</v>
      </c>
      <c r="G202">
        <v>28</v>
      </c>
      <c r="H202" s="55" t="str">
        <f t="shared" si="17"/>
        <v/>
      </c>
      <c r="I202" s="55">
        <f t="shared" si="18"/>
        <v>1873</v>
      </c>
      <c r="J202" t="s">
        <v>1301</v>
      </c>
      <c r="K202" t="s">
        <v>1115</v>
      </c>
      <c r="L202" s="52" t="str">
        <f t="shared" si="19"/>
        <v>Daughter</v>
      </c>
      <c r="M202" s="52">
        <f t="shared" si="16"/>
        <v>199</v>
      </c>
      <c r="N202" s="2" t="s">
        <v>312</v>
      </c>
      <c r="O202" s="2" t="s">
        <v>1859</v>
      </c>
      <c r="P202" s="2">
        <v>52</v>
      </c>
      <c r="Q202" s="52" t="s">
        <v>1651</v>
      </c>
    </row>
    <row r="203" spans="1:17" x14ac:dyDescent="0.2">
      <c r="A203" s="52">
        <v>202</v>
      </c>
      <c r="B203" t="s">
        <v>156</v>
      </c>
      <c r="C203" t="s">
        <v>335</v>
      </c>
      <c r="D203" t="s">
        <v>400</v>
      </c>
      <c r="E203" t="s">
        <v>401</v>
      </c>
      <c r="G203">
        <v>24</v>
      </c>
      <c r="H203" s="55" t="str">
        <f t="shared" si="17"/>
        <v/>
      </c>
      <c r="I203" s="55">
        <f t="shared" si="18"/>
        <v>1877</v>
      </c>
      <c r="J203" t="s">
        <v>1301</v>
      </c>
      <c r="K203" t="s">
        <v>1115</v>
      </c>
      <c r="L203" s="52" t="str">
        <f t="shared" si="19"/>
        <v>Daughter</v>
      </c>
      <c r="M203" s="52">
        <f t="shared" si="16"/>
        <v>199</v>
      </c>
      <c r="N203" s="2" t="s">
        <v>312</v>
      </c>
      <c r="O203" s="2" t="s">
        <v>1859</v>
      </c>
      <c r="P203" s="2">
        <v>52</v>
      </c>
      <c r="Q203" s="52" t="s">
        <v>1651</v>
      </c>
    </row>
    <row r="204" spans="1:17" x14ac:dyDescent="0.2">
      <c r="A204" s="52">
        <v>203</v>
      </c>
      <c r="B204" t="s">
        <v>156</v>
      </c>
      <c r="C204" t="s">
        <v>553</v>
      </c>
      <c r="D204" t="s">
        <v>9</v>
      </c>
      <c r="E204" t="s">
        <v>5</v>
      </c>
      <c r="F204">
        <v>50</v>
      </c>
      <c r="H204" s="55">
        <f t="shared" si="17"/>
        <v>1851</v>
      </c>
      <c r="I204" s="55" t="str">
        <f t="shared" si="18"/>
        <v/>
      </c>
      <c r="J204" t="s">
        <v>249</v>
      </c>
      <c r="K204" t="s">
        <v>1115</v>
      </c>
      <c r="L204" s="52" t="str">
        <f t="shared" si="19"/>
        <v>Head</v>
      </c>
      <c r="M204" s="52">
        <f t="shared" si="16"/>
        <v>203</v>
      </c>
      <c r="N204" s="2" t="s">
        <v>312</v>
      </c>
      <c r="O204" s="2" t="s">
        <v>1859</v>
      </c>
      <c r="P204" s="2">
        <v>53</v>
      </c>
      <c r="Q204" s="52" t="s">
        <v>1651</v>
      </c>
    </row>
    <row r="205" spans="1:17" x14ac:dyDescent="0.2">
      <c r="A205" s="52">
        <v>204</v>
      </c>
      <c r="B205" t="s">
        <v>156</v>
      </c>
      <c r="C205" t="s">
        <v>554</v>
      </c>
      <c r="D205" t="s">
        <v>397</v>
      </c>
      <c r="E205" t="s">
        <v>5</v>
      </c>
      <c r="G205">
        <v>44</v>
      </c>
      <c r="H205" s="55" t="str">
        <f t="shared" si="17"/>
        <v/>
      </c>
      <c r="I205" s="55">
        <f t="shared" si="18"/>
        <v>1857</v>
      </c>
      <c r="J205" t="s">
        <v>1301</v>
      </c>
      <c r="K205" t="s">
        <v>555</v>
      </c>
      <c r="L205" s="52" t="str">
        <f t="shared" si="19"/>
        <v>Wife</v>
      </c>
      <c r="M205" s="52">
        <f t="shared" si="16"/>
        <v>203</v>
      </c>
      <c r="N205" s="2" t="s">
        <v>312</v>
      </c>
      <c r="O205" s="2" t="s">
        <v>1859</v>
      </c>
      <c r="P205" s="2">
        <v>53</v>
      </c>
      <c r="Q205" s="52" t="s">
        <v>1651</v>
      </c>
    </row>
    <row r="206" spans="1:17" x14ac:dyDescent="0.2">
      <c r="A206" s="52">
        <v>205</v>
      </c>
      <c r="B206" t="s">
        <v>156</v>
      </c>
      <c r="C206" t="s">
        <v>167</v>
      </c>
      <c r="D206" t="s">
        <v>409</v>
      </c>
      <c r="E206" t="s">
        <v>401</v>
      </c>
      <c r="F206">
        <v>22</v>
      </c>
      <c r="H206" s="55">
        <f t="shared" si="17"/>
        <v>1879</v>
      </c>
      <c r="I206" s="55" t="str">
        <f t="shared" si="18"/>
        <v/>
      </c>
      <c r="J206" t="s">
        <v>91</v>
      </c>
      <c r="K206" t="s">
        <v>1115</v>
      </c>
      <c r="L206" s="52" t="str">
        <f t="shared" si="19"/>
        <v>Son</v>
      </c>
      <c r="M206" s="52">
        <f t="shared" si="16"/>
        <v>203</v>
      </c>
      <c r="N206" s="2" t="s">
        <v>312</v>
      </c>
      <c r="O206" s="2" t="s">
        <v>1859</v>
      </c>
      <c r="P206" s="2">
        <v>53</v>
      </c>
      <c r="Q206" s="52" t="s">
        <v>1651</v>
      </c>
    </row>
    <row r="207" spans="1:17" x14ac:dyDescent="0.2">
      <c r="A207" s="52">
        <v>206</v>
      </c>
      <c r="B207" t="s">
        <v>156</v>
      </c>
      <c r="C207" t="s">
        <v>468</v>
      </c>
      <c r="D207" t="s">
        <v>400</v>
      </c>
      <c r="E207" t="s">
        <v>401</v>
      </c>
      <c r="G207">
        <v>17</v>
      </c>
      <c r="H207" s="55" t="str">
        <f t="shared" si="17"/>
        <v/>
      </c>
      <c r="I207" s="55">
        <f t="shared" si="18"/>
        <v>1884</v>
      </c>
      <c r="J207" t="s">
        <v>1301</v>
      </c>
      <c r="K207" t="s">
        <v>1115</v>
      </c>
      <c r="L207" s="52" t="str">
        <f t="shared" si="19"/>
        <v>Daughter</v>
      </c>
      <c r="M207" s="52">
        <f t="shared" si="16"/>
        <v>203</v>
      </c>
      <c r="N207" s="2" t="s">
        <v>312</v>
      </c>
      <c r="O207" s="2" t="s">
        <v>1859</v>
      </c>
      <c r="P207" s="2">
        <v>53</v>
      </c>
      <c r="Q207" s="52" t="s">
        <v>1651</v>
      </c>
    </row>
    <row r="208" spans="1:17" x14ac:dyDescent="0.2">
      <c r="A208" s="52">
        <v>207</v>
      </c>
      <c r="B208" t="s">
        <v>156</v>
      </c>
      <c r="C208" t="s">
        <v>447</v>
      </c>
      <c r="D208" t="s">
        <v>400</v>
      </c>
      <c r="E208" t="s">
        <v>401</v>
      </c>
      <c r="G208">
        <v>7</v>
      </c>
      <c r="H208" s="55" t="str">
        <f t="shared" si="17"/>
        <v/>
      </c>
      <c r="I208" s="55">
        <f t="shared" si="18"/>
        <v>1894</v>
      </c>
      <c r="J208" t="s">
        <v>1301</v>
      </c>
      <c r="K208" t="s">
        <v>1115</v>
      </c>
      <c r="L208" s="52" t="str">
        <f t="shared" si="19"/>
        <v>Daughter</v>
      </c>
      <c r="M208" s="52">
        <f t="shared" si="16"/>
        <v>203</v>
      </c>
      <c r="N208" s="2" t="s">
        <v>312</v>
      </c>
      <c r="O208" s="2" t="s">
        <v>1859</v>
      </c>
      <c r="P208" s="2">
        <v>53</v>
      </c>
      <c r="Q208" s="52" t="s">
        <v>1651</v>
      </c>
    </row>
    <row r="209" spans="1:17" x14ac:dyDescent="0.2">
      <c r="A209" s="52">
        <v>208</v>
      </c>
      <c r="B209" t="s">
        <v>366</v>
      </c>
      <c r="C209" t="s">
        <v>411</v>
      </c>
      <c r="D209" t="s">
        <v>411</v>
      </c>
      <c r="E209" t="s">
        <v>1309</v>
      </c>
      <c r="H209" s="55" t="str">
        <f t="shared" si="17"/>
        <v/>
      </c>
      <c r="I209" s="55" t="str">
        <f t="shared" si="18"/>
        <v/>
      </c>
      <c r="J209" s="9" t="s">
        <v>411</v>
      </c>
      <c r="K209" s="9" t="s">
        <v>411</v>
      </c>
      <c r="L209" s="52" t="str">
        <f t="shared" si="19"/>
        <v>Vacant</v>
      </c>
      <c r="M209" s="52">
        <f>IF(OR(L209="Vacant",L209="Head"),A209,M208)</f>
        <v>208</v>
      </c>
      <c r="N209" s="2" t="s">
        <v>366</v>
      </c>
      <c r="O209" s="2" t="s">
        <v>1859</v>
      </c>
      <c r="P209" s="2">
        <v>153</v>
      </c>
      <c r="Q209" s="52" t="s">
        <v>1651</v>
      </c>
    </row>
    <row r="210" spans="1:17" x14ac:dyDescent="0.2">
      <c r="A210" s="52">
        <v>209</v>
      </c>
      <c r="B210" t="s">
        <v>193</v>
      </c>
      <c r="C210" t="s">
        <v>556</v>
      </c>
      <c r="D210" t="s">
        <v>9</v>
      </c>
      <c r="E210" t="s">
        <v>5</v>
      </c>
      <c r="F210">
        <v>35</v>
      </c>
      <c r="H210" s="55">
        <f t="shared" si="17"/>
        <v>1866</v>
      </c>
      <c r="I210" s="55" t="str">
        <f t="shared" si="18"/>
        <v/>
      </c>
      <c r="J210" t="s">
        <v>143</v>
      </c>
      <c r="K210" t="s">
        <v>557</v>
      </c>
      <c r="L210" s="52" t="str">
        <f t="shared" si="19"/>
        <v>Head</v>
      </c>
      <c r="M210" s="52">
        <f t="shared" ref="M210:M273" si="20">IF(OR(L210="Vacant",L210="Head"),A210,M209)</f>
        <v>209</v>
      </c>
      <c r="N210" s="2" t="s">
        <v>312</v>
      </c>
      <c r="O210" s="2" t="s">
        <v>1859</v>
      </c>
      <c r="P210" s="2">
        <v>54</v>
      </c>
      <c r="Q210" s="52" t="s">
        <v>1651</v>
      </c>
    </row>
    <row r="211" spans="1:17" x14ac:dyDescent="0.2">
      <c r="A211" s="52">
        <v>210</v>
      </c>
      <c r="B211" t="s">
        <v>193</v>
      </c>
      <c r="C211" t="s">
        <v>425</v>
      </c>
      <c r="D211" t="s">
        <v>397</v>
      </c>
      <c r="E211" t="s">
        <v>5</v>
      </c>
      <c r="G211">
        <v>30</v>
      </c>
      <c r="H211" s="55" t="str">
        <f t="shared" si="17"/>
        <v/>
      </c>
      <c r="I211" s="55">
        <f t="shared" si="18"/>
        <v>1871</v>
      </c>
      <c r="J211" t="s">
        <v>1301</v>
      </c>
      <c r="K211" t="s">
        <v>558</v>
      </c>
      <c r="L211" s="52" t="str">
        <f t="shared" si="19"/>
        <v>Wife</v>
      </c>
      <c r="M211" s="52">
        <f t="shared" si="20"/>
        <v>209</v>
      </c>
      <c r="N211" s="2" t="s">
        <v>312</v>
      </c>
      <c r="O211" s="2" t="s">
        <v>1859</v>
      </c>
      <c r="P211" s="2">
        <v>54</v>
      </c>
      <c r="Q211" s="52" t="s">
        <v>1651</v>
      </c>
    </row>
    <row r="212" spans="1:17" x14ac:dyDescent="0.2">
      <c r="A212" s="52">
        <v>211</v>
      </c>
      <c r="B212" t="s">
        <v>193</v>
      </c>
      <c r="C212" t="s">
        <v>559</v>
      </c>
      <c r="D212" t="s">
        <v>409</v>
      </c>
      <c r="E212" t="s">
        <v>401</v>
      </c>
      <c r="F212">
        <v>8</v>
      </c>
      <c r="H212" s="55">
        <f t="shared" si="17"/>
        <v>1893</v>
      </c>
      <c r="I212" s="55" t="str">
        <f t="shared" si="18"/>
        <v/>
      </c>
      <c r="J212" t="s">
        <v>1301</v>
      </c>
      <c r="K212" t="s">
        <v>538</v>
      </c>
      <c r="L212" s="52" t="str">
        <f t="shared" si="19"/>
        <v>Son</v>
      </c>
      <c r="M212" s="52">
        <f t="shared" si="20"/>
        <v>209</v>
      </c>
      <c r="N212" s="2" t="s">
        <v>312</v>
      </c>
      <c r="O212" s="2" t="s">
        <v>1859</v>
      </c>
      <c r="P212" s="2">
        <v>54</v>
      </c>
      <c r="Q212" s="52" t="s">
        <v>1651</v>
      </c>
    </row>
    <row r="213" spans="1:17" x14ac:dyDescent="0.2">
      <c r="A213" s="52">
        <v>212</v>
      </c>
      <c r="B213" t="s">
        <v>193</v>
      </c>
      <c r="C213" t="s">
        <v>60</v>
      </c>
      <c r="D213" t="s">
        <v>409</v>
      </c>
      <c r="E213" t="s">
        <v>401</v>
      </c>
      <c r="F213">
        <v>6</v>
      </c>
      <c r="H213" s="55">
        <f t="shared" si="17"/>
        <v>1895</v>
      </c>
      <c r="I213" s="55" t="str">
        <f t="shared" si="18"/>
        <v/>
      </c>
      <c r="J213" t="s">
        <v>1301</v>
      </c>
      <c r="K213" t="s">
        <v>557</v>
      </c>
      <c r="L213" s="52" t="str">
        <f t="shared" si="19"/>
        <v>Son</v>
      </c>
      <c r="M213" s="52">
        <f t="shared" si="20"/>
        <v>209</v>
      </c>
      <c r="N213" s="2" t="s">
        <v>312</v>
      </c>
      <c r="O213" s="2" t="s">
        <v>1859</v>
      </c>
      <c r="P213" s="2">
        <v>54</v>
      </c>
      <c r="Q213" s="52" t="s">
        <v>1651</v>
      </c>
    </row>
    <row r="214" spans="1:17" x14ac:dyDescent="0.2">
      <c r="A214" s="52">
        <v>213</v>
      </c>
      <c r="B214" t="s">
        <v>193</v>
      </c>
      <c r="C214" t="s">
        <v>324</v>
      </c>
      <c r="D214" t="s">
        <v>409</v>
      </c>
      <c r="E214" t="s">
        <v>401</v>
      </c>
      <c r="F214">
        <v>5</v>
      </c>
      <c r="H214" s="55">
        <f t="shared" si="17"/>
        <v>1896</v>
      </c>
      <c r="I214" s="55" t="str">
        <f t="shared" si="18"/>
        <v/>
      </c>
      <c r="J214" t="s">
        <v>1301</v>
      </c>
      <c r="K214" t="s">
        <v>1869</v>
      </c>
      <c r="L214" s="52" t="str">
        <f t="shared" si="19"/>
        <v>Son</v>
      </c>
      <c r="M214" s="52">
        <f t="shared" si="20"/>
        <v>209</v>
      </c>
      <c r="N214" s="2" t="s">
        <v>312</v>
      </c>
      <c r="O214" s="2" t="s">
        <v>1859</v>
      </c>
      <c r="P214" s="2">
        <v>54</v>
      </c>
      <c r="Q214" s="52" t="s">
        <v>1651</v>
      </c>
    </row>
    <row r="215" spans="1:17" x14ac:dyDescent="0.2">
      <c r="A215" s="52">
        <v>214</v>
      </c>
      <c r="B215" t="s">
        <v>193</v>
      </c>
      <c r="C215" t="s">
        <v>560</v>
      </c>
      <c r="D215" t="s">
        <v>409</v>
      </c>
      <c r="E215" t="s">
        <v>401</v>
      </c>
      <c r="F215">
        <v>2</v>
      </c>
      <c r="H215" s="55">
        <f t="shared" si="17"/>
        <v>1899</v>
      </c>
      <c r="I215" s="55" t="str">
        <f t="shared" si="18"/>
        <v/>
      </c>
      <c r="J215" t="s">
        <v>1301</v>
      </c>
      <c r="K215" t="s">
        <v>1869</v>
      </c>
      <c r="L215" s="52" t="str">
        <f t="shared" si="19"/>
        <v>Son</v>
      </c>
      <c r="M215" s="52">
        <f t="shared" si="20"/>
        <v>209</v>
      </c>
      <c r="N215" s="2" t="s">
        <v>312</v>
      </c>
      <c r="O215" s="2" t="s">
        <v>1859</v>
      </c>
      <c r="P215" s="2">
        <v>54</v>
      </c>
      <c r="Q215" s="52" t="s">
        <v>1651</v>
      </c>
    </row>
    <row r="216" spans="1:17" x14ac:dyDescent="0.2">
      <c r="A216" s="52">
        <v>215</v>
      </c>
      <c r="B216" t="s">
        <v>193</v>
      </c>
      <c r="C216" t="s">
        <v>447</v>
      </c>
      <c r="D216" t="s">
        <v>400</v>
      </c>
      <c r="E216" t="s">
        <v>401</v>
      </c>
      <c r="G216">
        <f>7/12</f>
        <v>0.58333333333333337</v>
      </c>
      <c r="H216" s="55" t="str">
        <f t="shared" si="17"/>
        <v/>
      </c>
      <c r="I216" s="55">
        <f t="shared" si="18"/>
        <v>1900</v>
      </c>
      <c r="J216" t="s">
        <v>1301</v>
      </c>
      <c r="K216" t="s">
        <v>1115</v>
      </c>
      <c r="L216" s="52" t="str">
        <f t="shared" si="19"/>
        <v>Daughter</v>
      </c>
      <c r="M216" s="52">
        <f t="shared" si="20"/>
        <v>209</v>
      </c>
      <c r="N216" s="2" t="s">
        <v>312</v>
      </c>
      <c r="O216" s="2" t="s">
        <v>1859</v>
      </c>
      <c r="P216" s="2">
        <v>54</v>
      </c>
      <c r="Q216" s="52" t="s">
        <v>1651</v>
      </c>
    </row>
    <row r="217" spans="1:17" x14ac:dyDescent="0.2">
      <c r="A217" s="52">
        <v>216</v>
      </c>
      <c r="B217" t="s">
        <v>66</v>
      </c>
      <c r="C217" t="s">
        <v>44</v>
      </c>
      <c r="D217" t="s">
        <v>525</v>
      </c>
      <c r="E217" t="s">
        <v>401</v>
      </c>
      <c r="F217">
        <v>18</v>
      </c>
      <c r="H217" s="55">
        <f t="shared" si="17"/>
        <v>1883</v>
      </c>
      <c r="I217" s="55" t="str">
        <f t="shared" si="18"/>
        <v/>
      </c>
      <c r="J217" t="s">
        <v>562</v>
      </c>
      <c r="K217" t="s">
        <v>561</v>
      </c>
      <c r="L217" s="52" t="str">
        <f t="shared" si="19"/>
        <v>Boarder</v>
      </c>
      <c r="M217" s="52">
        <f t="shared" si="20"/>
        <v>209</v>
      </c>
      <c r="N217" s="2" t="s">
        <v>312</v>
      </c>
      <c r="O217" s="2" t="s">
        <v>1859</v>
      </c>
      <c r="P217" s="2">
        <v>54</v>
      </c>
      <c r="Q217" s="52" t="s">
        <v>1651</v>
      </c>
    </row>
    <row r="218" spans="1:17" x14ac:dyDescent="0.2">
      <c r="A218" s="52">
        <v>217</v>
      </c>
      <c r="B218" t="s">
        <v>70</v>
      </c>
      <c r="C218" t="s">
        <v>563</v>
      </c>
      <c r="D218" t="s">
        <v>9</v>
      </c>
      <c r="E218" t="s">
        <v>5</v>
      </c>
      <c r="F218">
        <v>36</v>
      </c>
      <c r="H218" s="55">
        <f t="shared" si="17"/>
        <v>1865</v>
      </c>
      <c r="I218" s="55" t="str">
        <f t="shared" si="18"/>
        <v/>
      </c>
      <c r="J218" t="s">
        <v>185</v>
      </c>
      <c r="K218" t="s">
        <v>564</v>
      </c>
      <c r="L218" s="52" t="str">
        <f t="shared" si="19"/>
        <v>Head</v>
      </c>
      <c r="M218" s="52">
        <f t="shared" si="20"/>
        <v>217</v>
      </c>
      <c r="N218" s="2" t="s">
        <v>312</v>
      </c>
      <c r="O218" s="2">
        <v>4</v>
      </c>
      <c r="P218" s="2">
        <v>55</v>
      </c>
      <c r="Q218" s="52" t="s">
        <v>1651</v>
      </c>
    </row>
    <row r="219" spans="1:17" x14ac:dyDescent="0.2">
      <c r="A219" s="52">
        <v>218</v>
      </c>
      <c r="B219" t="s">
        <v>70</v>
      </c>
      <c r="C219" t="s">
        <v>425</v>
      </c>
      <c r="D219" t="s">
        <v>397</v>
      </c>
      <c r="E219" t="s">
        <v>5</v>
      </c>
      <c r="G219">
        <v>37</v>
      </c>
      <c r="H219" s="55" t="str">
        <f t="shared" si="17"/>
        <v/>
      </c>
      <c r="I219" s="55">
        <f t="shared" si="18"/>
        <v>1864</v>
      </c>
      <c r="J219" t="s">
        <v>1301</v>
      </c>
      <c r="K219" t="s">
        <v>565</v>
      </c>
      <c r="L219" s="52" t="str">
        <f t="shared" si="19"/>
        <v>Wife</v>
      </c>
      <c r="M219" s="52">
        <f t="shared" si="20"/>
        <v>217</v>
      </c>
      <c r="N219" s="2" t="s">
        <v>312</v>
      </c>
      <c r="O219" s="2" t="s">
        <v>1859</v>
      </c>
      <c r="P219" s="2">
        <v>55</v>
      </c>
      <c r="Q219" s="52" t="s">
        <v>1651</v>
      </c>
    </row>
    <row r="220" spans="1:17" x14ac:dyDescent="0.2">
      <c r="A220" s="52">
        <v>219</v>
      </c>
      <c r="B220" t="s">
        <v>70</v>
      </c>
      <c r="C220" t="s">
        <v>522</v>
      </c>
      <c r="D220" t="s">
        <v>409</v>
      </c>
      <c r="E220" t="s">
        <v>401</v>
      </c>
      <c r="F220">
        <v>6</v>
      </c>
      <c r="H220" s="55">
        <f t="shared" si="17"/>
        <v>1895</v>
      </c>
      <c r="I220" s="55" t="str">
        <f t="shared" si="18"/>
        <v/>
      </c>
      <c r="J220" t="s">
        <v>1301</v>
      </c>
      <c r="K220" t="s">
        <v>1115</v>
      </c>
      <c r="L220" s="52" t="str">
        <f t="shared" si="19"/>
        <v>Son</v>
      </c>
      <c r="M220" s="52">
        <f t="shared" si="20"/>
        <v>217</v>
      </c>
      <c r="N220" s="2" t="s">
        <v>312</v>
      </c>
      <c r="O220" s="2" t="s">
        <v>1859</v>
      </c>
      <c r="P220" s="2">
        <v>55</v>
      </c>
      <c r="Q220" s="52" t="s">
        <v>1651</v>
      </c>
    </row>
    <row r="221" spans="1:17" x14ac:dyDescent="0.2">
      <c r="A221" s="52">
        <v>220</v>
      </c>
      <c r="B221" t="s">
        <v>70</v>
      </c>
      <c r="C221" t="s">
        <v>566</v>
      </c>
      <c r="D221" t="s">
        <v>400</v>
      </c>
      <c r="E221" t="s">
        <v>401</v>
      </c>
      <c r="G221">
        <v>2</v>
      </c>
      <c r="H221" s="55" t="str">
        <f t="shared" si="17"/>
        <v/>
      </c>
      <c r="I221" s="55">
        <f t="shared" si="18"/>
        <v>1899</v>
      </c>
      <c r="J221" t="s">
        <v>1301</v>
      </c>
      <c r="K221" t="s">
        <v>1115</v>
      </c>
      <c r="L221" s="52" t="str">
        <f t="shared" si="19"/>
        <v>Daughter</v>
      </c>
      <c r="M221" s="52">
        <f t="shared" si="20"/>
        <v>217</v>
      </c>
      <c r="N221" s="2" t="s">
        <v>312</v>
      </c>
      <c r="O221" s="2" t="s">
        <v>1859</v>
      </c>
      <c r="P221" s="2">
        <v>55</v>
      </c>
      <c r="Q221" s="52" t="s">
        <v>1651</v>
      </c>
    </row>
    <row r="222" spans="1:17" x14ac:dyDescent="0.2">
      <c r="A222" s="52">
        <v>221</v>
      </c>
      <c r="B222" t="s">
        <v>567</v>
      </c>
      <c r="C222" t="s">
        <v>568</v>
      </c>
      <c r="D222" t="s">
        <v>9</v>
      </c>
      <c r="E222" t="s">
        <v>5</v>
      </c>
      <c r="F222">
        <v>66</v>
      </c>
      <c r="H222" s="55">
        <f t="shared" si="17"/>
        <v>1835</v>
      </c>
      <c r="I222" s="55" t="str">
        <f t="shared" si="18"/>
        <v/>
      </c>
      <c r="J222" t="s">
        <v>18</v>
      </c>
      <c r="K222" t="s">
        <v>569</v>
      </c>
      <c r="L222" s="52" t="str">
        <f t="shared" si="19"/>
        <v>Head</v>
      </c>
      <c r="M222" s="52">
        <f t="shared" si="20"/>
        <v>221</v>
      </c>
      <c r="N222" s="2" t="s">
        <v>367</v>
      </c>
      <c r="O222" s="2" t="s">
        <v>1859</v>
      </c>
      <c r="P222" s="2">
        <v>56</v>
      </c>
      <c r="Q222" s="52" t="s">
        <v>2852</v>
      </c>
    </row>
    <row r="223" spans="1:17" x14ac:dyDescent="0.2">
      <c r="A223" s="52">
        <v>222</v>
      </c>
      <c r="B223" t="s">
        <v>567</v>
      </c>
      <c r="C223" t="s">
        <v>570</v>
      </c>
      <c r="D223" t="s">
        <v>397</v>
      </c>
      <c r="E223" t="s">
        <v>5</v>
      </c>
      <c r="G223">
        <v>69</v>
      </c>
      <c r="H223" s="55" t="str">
        <f t="shared" si="17"/>
        <v/>
      </c>
      <c r="I223" s="55">
        <f t="shared" si="18"/>
        <v>1832</v>
      </c>
      <c r="J223" t="s">
        <v>1301</v>
      </c>
      <c r="K223" t="s">
        <v>571</v>
      </c>
      <c r="L223" s="52" t="str">
        <f t="shared" si="19"/>
        <v>Wife</v>
      </c>
      <c r="M223" s="52">
        <f t="shared" si="20"/>
        <v>221</v>
      </c>
      <c r="N223" s="2" t="s">
        <v>367</v>
      </c>
      <c r="O223" s="2" t="s">
        <v>1859</v>
      </c>
      <c r="P223" s="2">
        <v>56</v>
      </c>
      <c r="Q223" s="52" t="s">
        <v>2852</v>
      </c>
    </row>
    <row r="224" spans="1:17" x14ac:dyDescent="0.2">
      <c r="A224" s="52">
        <v>223</v>
      </c>
      <c r="B224" t="s">
        <v>567</v>
      </c>
      <c r="C224" t="s">
        <v>167</v>
      </c>
      <c r="D224" t="s">
        <v>409</v>
      </c>
      <c r="E224" t="s">
        <v>401</v>
      </c>
      <c r="F224">
        <v>19</v>
      </c>
      <c r="H224" s="55">
        <f t="shared" si="17"/>
        <v>1882</v>
      </c>
      <c r="I224" s="55" t="str">
        <f t="shared" si="18"/>
        <v/>
      </c>
      <c r="J224" t="s">
        <v>821</v>
      </c>
      <c r="K224" t="s">
        <v>1193</v>
      </c>
      <c r="L224" s="52" t="str">
        <f t="shared" si="19"/>
        <v>Son</v>
      </c>
      <c r="M224" s="52">
        <f t="shared" si="20"/>
        <v>221</v>
      </c>
      <c r="N224" s="2" t="s">
        <v>367</v>
      </c>
      <c r="O224" s="2" t="s">
        <v>1859</v>
      </c>
      <c r="P224" s="2">
        <v>56</v>
      </c>
      <c r="Q224" s="52" t="s">
        <v>2852</v>
      </c>
    </row>
    <row r="225" spans="1:17" x14ac:dyDescent="0.2">
      <c r="A225" s="52">
        <v>224</v>
      </c>
      <c r="B225" t="s">
        <v>567</v>
      </c>
      <c r="C225" t="s">
        <v>572</v>
      </c>
      <c r="D225" t="s">
        <v>573</v>
      </c>
      <c r="E225" t="s">
        <v>5</v>
      </c>
      <c r="G225">
        <v>28</v>
      </c>
      <c r="H225" s="55" t="str">
        <f t="shared" si="17"/>
        <v/>
      </c>
      <c r="I225" s="55">
        <f t="shared" si="18"/>
        <v>1873</v>
      </c>
      <c r="J225" t="s">
        <v>768</v>
      </c>
      <c r="K225" t="s">
        <v>733</v>
      </c>
      <c r="L225" s="52" t="str">
        <f t="shared" si="19"/>
        <v>Daughter-in-law</v>
      </c>
      <c r="M225" s="52">
        <f t="shared" si="20"/>
        <v>221</v>
      </c>
      <c r="N225" s="2" t="s">
        <v>367</v>
      </c>
      <c r="O225" s="2" t="s">
        <v>1859</v>
      </c>
      <c r="P225" s="2">
        <v>56</v>
      </c>
      <c r="Q225" s="52" t="s">
        <v>2852</v>
      </c>
    </row>
    <row r="226" spans="1:17" x14ac:dyDescent="0.2">
      <c r="A226" s="52">
        <v>225</v>
      </c>
      <c r="B226" t="s">
        <v>574</v>
      </c>
      <c r="C226" t="s">
        <v>77</v>
      </c>
      <c r="D226" t="s">
        <v>575</v>
      </c>
      <c r="E226" t="s">
        <v>401</v>
      </c>
      <c r="F226">
        <v>19</v>
      </c>
      <c r="H226" s="55">
        <f t="shared" si="17"/>
        <v>1882</v>
      </c>
      <c r="I226" s="55" t="str">
        <f t="shared" si="18"/>
        <v/>
      </c>
      <c r="J226" t="s">
        <v>2853</v>
      </c>
      <c r="K226" t="s">
        <v>576</v>
      </c>
      <c r="L226" s="52" t="str">
        <f t="shared" si="19"/>
        <v>Pupil</v>
      </c>
      <c r="M226" s="52">
        <f t="shared" si="20"/>
        <v>221</v>
      </c>
      <c r="N226" s="2" t="s">
        <v>367</v>
      </c>
      <c r="O226" s="2" t="s">
        <v>1859</v>
      </c>
      <c r="P226" s="2">
        <v>56</v>
      </c>
      <c r="Q226" s="52" t="s">
        <v>2852</v>
      </c>
    </row>
    <row r="227" spans="1:17" x14ac:dyDescent="0.2">
      <c r="A227" s="52">
        <v>226</v>
      </c>
      <c r="B227" t="s">
        <v>286</v>
      </c>
      <c r="C227" t="s">
        <v>552</v>
      </c>
      <c r="D227" t="s">
        <v>437</v>
      </c>
      <c r="E227" t="s">
        <v>401</v>
      </c>
      <c r="G227">
        <v>22</v>
      </c>
      <c r="H227" s="55" t="str">
        <f t="shared" si="17"/>
        <v/>
      </c>
      <c r="I227" s="55">
        <f t="shared" si="18"/>
        <v>1879</v>
      </c>
      <c r="J227" s="9" t="s">
        <v>1716</v>
      </c>
      <c r="K227" t="s">
        <v>569</v>
      </c>
      <c r="L227" s="52" t="str">
        <f t="shared" si="19"/>
        <v>Niece</v>
      </c>
      <c r="M227" s="52">
        <f t="shared" si="20"/>
        <v>221</v>
      </c>
      <c r="N227" s="2" t="s">
        <v>367</v>
      </c>
      <c r="O227" s="2" t="s">
        <v>1859</v>
      </c>
      <c r="P227" s="2">
        <v>56</v>
      </c>
      <c r="Q227" s="52" t="s">
        <v>2852</v>
      </c>
    </row>
    <row r="228" spans="1:17" x14ac:dyDescent="0.2">
      <c r="A228" s="52">
        <v>227</v>
      </c>
      <c r="B228" t="s">
        <v>577</v>
      </c>
      <c r="C228" t="s">
        <v>578</v>
      </c>
      <c r="D228" t="s">
        <v>422</v>
      </c>
      <c r="E228" t="s">
        <v>401</v>
      </c>
      <c r="G228">
        <v>15</v>
      </c>
      <c r="H228" s="55" t="str">
        <f t="shared" si="17"/>
        <v/>
      </c>
      <c r="I228" s="55">
        <f t="shared" si="18"/>
        <v>1886</v>
      </c>
      <c r="J228" s="9" t="s">
        <v>542</v>
      </c>
      <c r="K228" t="s">
        <v>579</v>
      </c>
      <c r="L228" s="52" t="str">
        <f t="shared" si="19"/>
        <v>Servant</v>
      </c>
      <c r="M228" s="52">
        <f t="shared" si="20"/>
        <v>221</v>
      </c>
      <c r="N228" s="2" t="s">
        <v>367</v>
      </c>
      <c r="O228" s="2" t="s">
        <v>1859</v>
      </c>
      <c r="P228" s="2">
        <v>56</v>
      </c>
      <c r="Q228" s="52" t="s">
        <v>2852</v>
      </c>
    </row>
    <row r="229" spans="1:17" x14ac:dyDescent="0.2">
      <c r="A229" s="52">
        <v>228</v>
      </c>
      <c r="B229" t="s">
        <v>286</v>
      </c>
      <c r="C229" t="s">
        <v>340</v>
      </c>
      <c r="D229" t="s">
        <v>9</v>
      </c>
      <c r="E229" t="s">
        <v>5</v>
      </c>
      <c r="F229">
        <v>45</v>
      </c>
      <c r="H229" s="55">
        <f t="shared" si="17"/>
        <v>1856</v>
      </c>
      <c r="I229" s="55" t="str">
        <f t="shared" si="18"/>
        <v/>
      </c>
      <c r="J229" t="s">
        <v>146</v>
      </c>
      <c r="K229" t="s">
        <v>1295</v>
      </c>
      <c r="L229" s="52" t="str">
        <f t="shared" si="19"/>
        <v>Head</v>
      </c>
      <c r="M229" s="52">
        <f t="shared" si="20"/>
        <v>228</v>
      </c>
      <c r="N229" s="2" t="s">
        <v>368</v>
      </c>
      <c r="O229" s="2" t="s">
        <v>1859</v>
      </c>
      <c r="P229" s="2">
        <v>57</v>
      </c>
      <c r="Q229" s="52" t="s">
        <v>1651</v>
      </c>
    </row>
    <row r="230" spans="1:17" x14ac:dyDescent="0.2">
      <c r="A230" s="52">
        <v>229</v>
      </c>
      <c r="B230" t="s">
        <v>286</v>
      </c>
      <c r="C230" t="s">
        <v>580</v>
      </c>
      <c r="D230" t="s">
        <v>397</v>
      </c>
      <c r="E230" t="s">
        <v>5</v>
      </c>
      <c r="G230">
        <v>41</v>
      </c>
      <c r="H230" s="55" t="str">
        <f t="shared" si="17"/>
        <v/>
      </c>
      <c r="I230" s="55">
        <f t="shared" si="18"/>
        <v>1860</v>
      </c>
      <c r="J230" t="s">
        <v>1301</v>
      </c>
      <c r="K230" t="s">
        <v>1295</v>
      </c>
      <c r="L230" s="52" t="str">
        <f t="shared" si="19"/>
        <v>Wife</v>
      </c>
      <c r="M230" s="52">
        <f t="shared" si="20"/>
        <v>228</v>
      </c>
      <c r="N230" s="2" t="s">
        <v>368</v>
      </c>
      <c r="O230" s="2" t="s">
        <v>1859</v>
      </c>
      <c r="P230" s="2">
        <v>57</v>
      </c>
      <c r="Q230" s="52" t="s">
        <v>1651</v>
      </c>
    </row>
    <row r="231" spans="1:17" x14ac:dyDescent="0.2">
      <c r="A231" s="52">
        <v>230</v>
      </c>
      <c r="B231" t="s">
        <v>286</v>
      </c>
      <c r="C231" t="s">
        <v>50</v>
      </c>
      <c r="D231" t="s">
        <v>409</v>
      </c>
      <c r="E231" t="s">
        <v>401</v>
      </c>
      <c r="F231">
        <v>21</v>
      </c>
      <c r="H231" s="55">
        <f t="shared" si="17"/>
        <v>1880</v>
      </c>
      <c r="I231" s="55" t="str">
        <f t="shared" si="18"/>
        <v/>
      </c>
      <c r="J231" t="s">
        <v>582</v>
      </c>
      <c r="K231" t="s">
        <v>581</v>
      </c>
      <c r="L231" s="52" t="str">
        <f t="shared" si="19"/>
        <v>Son</v>
      </c>
      <c r="M231" s="52">
        <f t="shared" si="20"/>
        <v>228</v>
      </c>
      <c r="N231" s="2" t="s">
        <v>368</v>
      </c>
      <c r="O231" s="2" t="s">
        <v>1859</v>
      </c>
      <c r="P231" s="2">
        <v>57</v>
      </c>
      <c r="Q231" s="52" t="s">
        <v>1651</v>
      </c>
    </row>
    <row r="232" spans="1:17" x14ac:dyDescent="0.2">
      <c r="A232" s="52">
        <v>231</v>
      </c>
      <c r="B232" t="s">
        <v>286</v>
      </c>
      <c r="C232" t="s">
        <v>399</v>
      </c>
      <c r="D232" t="s">
        <v>400</v>
      </c>
      <c r="E232" t="s">
        <v>401</v>
      </c>
      <c r="G232">
        <v>19</v>
      </c>
      <c r="H232" s="55" t="str">
        <f t="shared" si="17"/>
        <v/>
      </c>
      <c r="I232" s="55">
        <f t="shared" si="18"/>
        <v>1882</v>
      </c>
      <c r="J232" t="s">
        <v>1301</v>
      </c>
      <c r="K232" t="s">
        <v>581</v>
      </c>
      <c r="L232" s="52" t="str">
        <f t="shared" si="19"/>
        <v>Daughter</v>
      </c>
      <c r="M232" s="52">
        <f t="shared" si="20"/>
        <v>228</v>
      </c>
      <c r="N232" s="2" t="s">
        <v>368</v>
      </c>
      <c r="O232" s="2" t="s">
        <v>1859</v>
      </c>
      <c r="P232" s="2">
        <v>57</v>
      </c>
      <c r="Q232" s="52" t="s">
        <v>1651</v>
      </c>
    </row>
    <row r="233" spans="1:17" x14ac:dyDescent="0.2">
      <c r="A233" s="52">
        <v>232</v>
      </c>
      <c r="B233" t="s">
        <v>286</v>
      </c>
      <c r="C233" t="s">
        <v>463</v>
      </c>
      <c r="D233" t="s">
        <v>400</v>
      </c>
      <c r="E233" t="s">
        <v>401</v>
      </c>
      <c r="G233">
        <v>17</v>
      </c>
      <c r="H233" s="55" t="str">
        <f t="shared" si="17"/>
        <v/>
      </c>
      <c r="I233" s="55">
        <f t="shared" si="18"/>
        <v>1884</v>
      </c>
      <c r="J233" t="s">
        <v>1301</v>
      </c>
      <c r="K233" t="s">
        <v>581</v>
      </c>
      <c r="L233" s="52" t="str">
        <f t="shared" si="19"/>
        <v>Daughter</v>
      </c>
      <c r="M233" s="52">
        <f t="shared" si="20"/>
        <v>228</v>
      </c>
      <c r="N233" s="2" t="s">
        <v>368</v>
      </c>
      <c r="O233" s="2" t="s">
        <v>1859</v>
      </c>
      <c r="P233" s="2">
        <v>57</v>
      </c>
      <c r="Q233" s="52" t="s">
        <v>1651</v>
      </c>
    </row>
    <row r="234" spans="1:17" x14ac:dyDescent="0.2">
      <c r="A234" s="52">
        <v>233</v>
      </c>
      <c r="B234" t="s">
        <v>286</v>
      </c>
      <c r="C234" t="s">
        <v>439</v>
      </c>
      <c r="D234" t="s">
        <v>400</v>
      </c>
      <c r="E234" t="s">
        <v>401</v>
      </c>
      <c r="G234">
        <v>10</v>
      </c>
      <c r="H234" s="55" t="str">
        <f t="shared" si="17"/>
        <v/>
      </c>
      <c r="I234" s="55">
        <f t="shared" si="18"/>
        <v>1891</v>
      </c>
      <c r="J234" t="s">
        <v>1301</v>
      </c>
      <c r="K234" t="s">
        <v>1115</v>
      </c>
      <c r="L234" s="52" t="str">
        <f t="shared" si="19"/>
        <v>Daughter</v>
      </c>
      <c r="M234" s="52">
        <f t="shared" si="20"/>
        <v>228</v>
      </c>
      <c r="N234" s="2" t="s">
        <v>368</v>
      </c>
      <c r="O234" s="2" t="s">
        <v>1859</v>
      </c>
      <c r="P234" s="2">
        <v>57</v>
      </c>
      <c r="Q234" s="52" t="s">
        <v>1651</v>
      </c>
    </row>
    <row r="235" spans="1:17" x14ac:dyDescent="0.2">
      <c r="A235" s="52">
        <v>234</v>
      </c>
      <c r="B235" t="s">
        <v>583</v>
      </c>
      <c r="C235" t="s">
        <v>324</v>
      </c>
      <c r="D235" t="s">
        <v>422</v>
      </c>
      <c r="E235" t="s">
        <v>401</v>
      </c>
      <c r="F235">
        <v>27</v>
      </c>
      <c r="H235" s="55">
        <f t="shared" si="17"/>
        <v>1874</v>
      </c>
      <c r="I235" s="55" t="str">
        <f t="shared" si="18"/>
        <v/>
      </c>
      <c r="J235" t="s">
        <v>146</v>
      </c>
      <c r="K235" t="s">
        <v>584</v>
      </c>
      <c r="L235" s="52" t="str">
        <f t="shared" si="19"/>
        <v>Servant</v>
      </c>
      <c r="M235" s="52">
        <f t="shared" si="20"/>
        <v>228</v>
      </c>
      <c r="N235" s="2" t="s">
        <v>368</v>
      </c>
      <c r="O235" s="2" t="s">
        <v>1859</v>
      </c>
      <c r="P235" s="2">
        <v>57</v>
      </c>
      <c r="Q235" s="52" t="s">
        <v>1651</v>
      </c>
    </row>
    <row r="236" spans="1:17" x14ac:dyDescent="0.2">
      <c r="A236" s="52">
        <v>235</v>
      </c>
      <c r="B236" t="s">
        <v>392</v>
      </c>
      <c r="C236" t="s">
        <v>60</v>
      </c>
      <c r="D236" t="s">
        <v>9</v>
      </c>
      <c r="E236" t="s">
        <v>5</v>
      </c>
      <c r="F236">
        <v>43</v>
      </c>
      <c r="H236" s="55">
        <f t="shared" si="17"/>
        <v>1858</v>
      </c>
      <c r="I236" s="55" t="str">
        <f t="shared" si="18"/>
        <v/>
      </c>
      <c r="J236" t="s">
        <v>297</v>
      </c>
      <c r="K236" t="s">
        <v>398</v>
      </c>
      <c r="L236" s="52" t="str">
        <f t="shared" si="19"/>
        <v>Head</v>
      </c>
      <c r="M236" s="52">
        <f t="shared" si="20"/>
        <v>235</v>
      </c>
      <c r="N236" s="2" t="s">
        <v>369</v>
      </c>
      <c r="O236" s="2" t="s">
        <v>1859</v>
      </c>
      <c r="P236" s="2">
        <v>58</v>
      </c>
      <c r="Q236" s="52" t="s">
        <v>1651</v>
      </c>
    </row>
    <row r="237" spans="1:17" x14ac:dyDescent="0.2">
      <c r="A237" s="52">
        <v>236</v>
      </c>
      <c r="B237" t="s">
        <v>392</v>
      </c>
      <c r="C237" t="s">
        <v>201</v>
      </c>
      <c r="D237" t="s">
        <v>397</v>
      </c>
      <c r="E237" t="s">
        <v>5</v>
      </c>
      <c r="G237">
        <v>44</v>
      </c>
      <c r="H237" s="55" t="str">
        <f t="shared" si="17"/>
        <v/>
      </c>
      <c r="I237" s="55">
        <f t="shared" si="18"/>
        <v>1857</v>
      </c>
      <c r="J237" t="s">
        <v>1301</v>
      </c>
      <c r="K237" t="s">
        <v>586</v>
      </c>
      <c r="L237" s="52" t="str">
        <f t="shared" si="19"/>
        <v>Wife</v>
      </c>
      <c r="M237" s="52">
        <f t="shared" si="20"/>
        <v>235</v>
      </c>
      <c r="N237" s="2" t="s">
        <v>369</v>
      </c>
      <c r="O237" s="2" t="s">
        <v>1859</v>
      </c>
      <c r="P237" s="2">
        <v>58</v>
      </c>
      <c r="Q237" s="52" t="s">
        <v>1651</v>
      </c>
    </row>
    <row r="238" spans="1:17" x14ac:dyDescent="0.2">
      <c r="A238" s="52">
        <v>237</v>
      </c>
      <c r="B238" t="s">
        <v>392</v>
      </c>
      <c r="C238" t="s">
        <v>585</v>
      </c>
      <c r="D238" t="s">
        <v>400</v>
      </c>
      <c r="E238" t="s">
        <v>401</v>
      </c>
      <c r="G238">
        <v>23</v>
      </c>
      <c r="H238" s="55" t="str">
        <f t="shared" si="17"/>
        <v/>
      </c>
      <c r="I238" s="55">
        <f t="shared" si="18"/>
        <v>1878</v>
      </c>
      <c r="J238" t="s">
        <v>313</v>
      </c>
      <c r="K238" t="s">
        <v>586</v>
      </c>
      <c r="L238" s="52" t="str">
        <f t="shared" si="19"/>
        <v>Daughter</v>
      </c>
      <c r="M238" s="52">
        <f t="shared" si="20"/>
        <v>235</v>
      </c>
      <c r="N238" s="2" t="s">
        <v>369</v>
      </c>
      <c r="O238" s="2" t="s">
        <v>1859</v>
      </c>
      <c r="P238" s="2">
        <v>58</v>
      </c>
      <c r="Q238" s="52" t="s">
        <v>1651</v>
      </c>
    </row>
    <row r="239" spans="1:17" x14ac:dyDescent="0.2">
      <c r="A239" s="52">
        <v>238</v>
      </c>
      <c r="B239" t="s">
        <v>392</v>
      </c>
      <c r="C239" t="s">
        <v>587</v>
      </c>
      <c r="D239" t="s">
        <v>409</v>
      </c>
      <c r="E239" t="s">
        <v>401</v>
      </c>
      <c r="F239">
        <v>21</v>
      </c>
      <c r="H239" s="55">
        <f t="shared" si="17"/>
        <v>1880</v>
      </c>
      <c r="I239" s="55" t="str">
        <f t="shared" si="18"/>
        <v/>
      </c>
      <c r="J239" t="s">
        <v>38</v>
      </c>
      <c r="K239" t="s">
        <v>588</v>
      </c>
      <c r="L239" s="52" t="str">
        <f t="shared" si="19"/>
        <v>Son</v>
      </c>
      <c r="M239" s="52">
        <f t="shared" si="20"/>
        <v>235</v>
      </c>
      <c r="N239" s="2" t="s">
        <v>369</v>
      </c>
      <c r="O239" s="2" t="s">
        <v>1859</v>
      </c>
      <c r="P239" s="2">
        <v>58</v>
      </c>
      <c r="Q239" s="52" t="s">
        <v>1651</v>
      </c>
    </row>
    <row r="240" spans="1:17" x14ac:dyDescent="0.2">
      <c r="A240" s="52">
        <v>239</v>
      </c>
      <c r="B240" t="s">
        <v>589</v>
      </c>
      <c r="C240" t="s">
        <v>590</v>
      </c>
      <c r="D240" t="s">
        <v>9</v>
      </c>
      <c r="E240" t="s">
        <v>5</v>
      </c>
      <c r="F240">
        <v>26</v>
      </c>
      <c r="H240" s="55">
        <f t="shared" si="17"/>
        <v>1875</v>
      </c>
      <c r="I240" s="55" t="str">
        <f t="shared" si="18"/>
        <v/>
      </c>
      <c r="J240" t="s">
        <v>351</v>
      </c>
      <c r="K240" t="s">
        <v>398</v>
      </c>
      <c r="L240" s="52" t="str">
        <f t="shared" si="19"/>
        <v>Head</v>
      </c>
      <c r="M240" s="52">
        <f t="shared" si="20"/>
        <v>239</v>
      </c>
      <c r="N240" s="2" t="s">
        <v>369</v>
      </c>
      <c r="O240" s="2" t="s">
        <v>1859</v>
      </c>
      <c r="P240" s="2">
        <v>59</v>
      </c>
      <c r="Q240" s="52" t="s">
        <v>1651</v>
      </c>
    </row>
    <row r="241" spans="1:17" x14ac:dyDescent="0.2">
      <c r="A241" s="52">
        <v>240</v>
      </c>
      <c r="B241" t="s">
        <v>589</v>
      </c>
      <c r="C241" t="s">
        <v>591</v>
      </c>
      <c r="D241" t="s">
        <v>397</v>
      </c>
      <c r="E241" t="s">
        <v>5</v>
      </c>
      <c r="G241">
        <v>24</v>
      </c>
      <c r="H241" s="55" t="str">
        <f t="shared" si="17"/>
        <v/>
      </c>
      <c r="I241" s="55">
        <f t="shared" si="18"/>
        <v>1877</v>
      </c>
      <c r="J241" t="s">
        <v>1301</v>
      </c>
      <c r="K241" t="s">
        <v>557</v>
      </c>
      <c r="L241" s="52" t="str">
        <f t="shared" si="19"/>
        <v>Wife</v>
      </c>
      <c r="M241" s="52">
        <f t="shared" si="20"/>
        <v>239</v>
      </c>
      <c r="N241" s="2" t="s">
        <v>369</v>
      </c>
      <c r="O241" s="2" t="s">
        <v>1859</v>
      </c>
      <c r="P241" s="2">
        <v>59</v>
      </c>
      <c r="Q241" s="52" t="s">
        <v>1651</v>
      </c>
    </row>
    <row r="242" spans="1:17" x14ac:dyDescent="0.2">
      <c r="A242" s="52">
        <v>241</v>
      </c>
      <c r="B242" t="s">
        <v>589</v>
      </c>
      <c r="C242" t="s">
        <v>587</v>
      </c>
      <c r="D242" t="s">
        <v>409</v>
      </c>
      <c r="E242" t="s">
        <v>401</v>
      </c>
      <c r="F242">
        <v>1</v>
      </c>
      <c r="H242" s="55">
        <f t="shared" si="17"/>
        <v>1900</v>
      </c>
      <c r="I242" s="55" t="str">
        <f t="shared" si="18"/>
        <v/>
      </c>
      <c r="J242" t="s">
        <v>1301</v>
      </c>
      <c r="K242" t="s">
        <v>1115</v>
      </c>
      <c r="L242" s="52" t="str">
        <f t="shared" si="19"/>
        <v>Son</v>
      </c>
      <c r="M242" s="52">
        <f t="shared" si="20"/>
        <v>239</v>
      </c>
      <c r="N242" s="2" t="s">
        <v>369</v>
      </c>
      <c r="O242" s="2" t="s">
        <v>1859</v>
      </c>
      <c r="P242" s="2">
        <v>59</v>
      </c>
      <c r="Q242" s="52" t="s">
        <v>1651</v>
      </c>
    </row>
    <row r="243" spans="1:17" x14ac:dyDescent="0.2">
      <c r="A243" s="52">
        <v>242</v>
      </c>
      <c r="B243" t="s">
        <v>592</v>
      </c>
      <c r="C243" t="s">
        <v>593</v>
      </c>
      <c r="D243" t="s">
        <v>9</v>
      </c>
      <c r="E243" t="s">
        <v>5</v>
      </c>
      <c r="F243">
        <v>31</v>
      </c>
      <c r="H243" s="55">
        <f t="shared" si="17"/>
        <v>1870</v>
      </c>
      <c r="I243" s="55" t="str">
        <f t="shared" si="18"/>
        <v/>
      </c>
      <c r="J243" t="s">
        <v>346</v>
      </c>
      <c r="K243" t="s">
        <v>594</v>
      </c>
      <c r="L243" s="52" t="str">
        <f t="shared" si="19"/>
        <v>Head</v>
      </c>
      <c r="M243" s="52">
        <f t="shared" si="20"/>
        <v>242</v>
      </c>
      <c r="N243" s="2" t="s">
        <v>371</v>
      </c>
      <c r="O243" s="2" t="s">
        <v>1859</v>
      </c>
      <c r="P243" s="2">
        <v>60</v>
      </c>
      <c r="Q243" s="52" t="s">
        <v>1651</v>
      </c>
    </row>
    <row r="244" spans="1:17" x14ac:dyDescent="0.2">
      <c r="A244" s="52">
        <v>243</v>
      </c>
      <c r="B244" t="s">
        <v>592</v>
      </c>
      <c r="C244" t="s">
        <v>453</v>
      </c>
      <c r="D244" t="s">
        <v>397</v>
      </c>
      <c r="E244" t="s">
        <v>5</v>
      </c>
      <c r="G244">
        <v>28</v>
      </c>
      <c r="H244" s="55" t="str">
        <f t="shared" si="17"/>
        <v/>
      </c>
      <c r="I244" s="55">
        <f t="shared" si="18"/>
        <v>1873</v>
      </c>
      <c r="J244" t="s">
        <v>1301</v>
      </c>
      <c r="K244" t="s">
        <v>595</v>
      </c>
      <c r="L244" s="52" t="str">
        <f t="shared" si="19"/>
        <v>Wife</v>
      </c>
      <c r="M244" s="52">
        <f t="shared" si="20"/>
        <v>242</v>
      </c>
      <c r="N244" s="2" t="s">
        <v>371</v>
      </c>
      <c r="O244" s="2" t="s">
        <v>1859</v>
      </c>
      <c r="P244" s="2">
        <v>60</v>
      </c>
      <c r="Q244" s="52" t="s">
        <v>1651</v>
      </c>
    </row>
    <row r="245" spans="1:17" x14ac:dyDescent="0.2">
      <c r="A245" s="52">
        <v>244</v>
      </c>
      <c r="B245" t="s">
        <v>592</v>
      </c>
      <c r="C245" t="s">
        <v>453</v>
      </c>
      <c r="D245" t="s">
        <v>400</v>
      </c>
      <c r="E245" t="s">
        <v>401</v>
      </c>
      <c r="G245">
        <v>8</v>
      </c>
      <c r="H245" s="55" t="str">
        <f t="shared" si="17"/>
        <v/>
      </c>
      <c r="I245" s="55">
        <f t="shared" si="18"/>
        <v>1893</v>
      </c>
      <c r="J245" t="s">
        <v>1301</v>
      </c>
      <c r="K245" t="s">
        <v>1115</v>
      </c>
      <c r="L245" s="52" t="str">
        <f t="shared" si="19"/>
        <v>Daughter</v>
      </c>
      <c r="M245" s="52">
        <f t="shared" si="20"/>
        <v>242</v>
      </c>
      <c r="N245" s="2" t="s">
        <v>371</v>
      </c>
      <c r="O245" s="2" t="s">
        <v>1859</v>
      </c>
      <c r="P245" s="2">
        <v>60</v>
      </c>
      <c r="Q245" s="52" t="s">
        <v>1651</v>
      </c>
    </row>
    <row r="246" spans="1:17" x14ac:dyDescent="0.2">
      <c r="A246" s="52">
        <v>245</v>
      </c>
      <c r="B246" t="s">
        <v>592</v>
      </c>
      <c r="C246" t="s">
        <v>596</v>
      </c>
      <c r="D246" t="s">
        <v>400</v>
      </c>
      <c r="E246" t="s">
        <v>401</v>
      </c>
      <c r="G246">
        <v>5</v>
      </c>
      <c r="H246" s="55" t="str">
        <f t="shared" si="17"/>
        <v/>
      </c>
      <c r="I246" s="55">
        <f t="shared" si="18"/>
        <v>1896</v>
      </c>
      <c r="J246" t="s">
        <v>1301</v>
      </c>
      <c r="K246" t="s">
        <v>1115</v>
      </c>
      <c r="L246" s="52" t="str">
        <f t="shared" si="19"/>
        <v>Daughter</v>
      </c>
      <c r="M246" s="52">
        <f t="shared" si="20"/>
        <v>242</v>
      </c>
      <c r="N246" s="2" t="s">
        <v>371</v>
      </c>
      <c r="O246" s="2" t="s">
        <v>1859</v>
      </c>
      <c r="P246" s="2">
        <v>60</v>
      </c>
      <c r="Q246" s="52" t="s">
        <v>1651</v>
      </c>
    </row>
    <row r="247" spans="1:17" x14ac:dyDescent="0.2">
      <c r="A247" s="52">
        <v>246</v>
      </c>
      <c r="B247" t="s">
        <v>49</v>
      </c>
      <c r="C247" t="s">
        <v>326</v>
      </c>
      <c r="D247" t="s">
        <v>9</v>
      </c>
      <c r="E247" t="s">
        <v>5</v>
      </c>
      <c r="F247">
        <v>31</v>
      </c>
      <c r="H247" s="55">
        <f t="shared" si="17"/>
        <v>1870</v>
      </c>
      <c r="I247" s="55" t="str">
        <f t="shared" si="18"/>
        <v/>
      </c>
      <c r="J247" t="s">
        <v>297</v>
      </c>
      <c r="K247" t="s">
        <v>1285</v>
      </c>
      <c r="L247" s="52" t="str">
        <f t="shared" si="19"/>
        <v>Head</v>
      </c>
      <c r="M247" s="52">
        <f t="shared" si="20"/>
        <v>246</v>
      </c>
      <c r="N247" s="2" t="s">
        <v>372</v>
      </c>
      <c r="O247" s="2" t="s">
        <v>1859</v>
      </c>
      <c r="P247" s="2">
        <v>61</v>
      </c>
      <c r="Q247" s="52" t="s">
        <v>1651</v>
      </c>
    </row>
    <row r="248" spans="1:17" x14ac:dyDescent="0.2">
      <c r="A248" s="52">
        <v>247</v>
      </c>
      <c r="B248" t="s">
        <v>49</v>
      </c>
      <c r="C248" t="s">
        <v>597</v>
      </c>
      <c r="D248" t="s">
        <v>397</v>
      </c>
      <c r="E248" t="s">
        <v>5</v>
      </c>
      <c r="G248">
        <v>27</v>
      </c>
      <c r="H248" s="55" t="str">
        <f t="shared" si="17"/>
        <v/>
      </c>
      <c r="I248" s="55">
        <f t="shared" si="18"/>
        <v>1874</v>
      </c>
      <c r="J248" t="s">
        <v>1301</v>
      </c>
      <c r="K248" t="s">
        <v>598</v>
      </c>
      <c r="L248" s="52" t="str">
        <f t="shared" si="19"/>
        <v>Wife</v>
      </c>
      <c r="M248" s="52">
        <f t="shared" si="20"/>
        <v>246</v>
      </c>
      <c r="N248" s="2" t="s">
        <v>372</v>
      </c>
      <c r="O248" s="2" t="s">
        <v>1859</v>
      </c>
      <c r="P248" s="2">
        <v>61</v>
      </c>
      <c r="Q248" s="52" t="s">
        <v>1651</v>
      </c>
    </row>
    <row r="249" spans="1:17" x14ac:dyDescent="0.2">
      <c r="A249" s="52">
        <v>248</v>
      </c>
      <c r="B249" t="s">
        <v>599</v>
      </c>
      <c r="C249" t="s">
        <v>600</v>
      </c>
      <c r="D249" t="s">
        <v>525</v>
      </c>
      <c r="E249" t="s">
        <v>401</v>
      </c>
      <c r="F249">
        <v>22</v>
      </c>
      <c r="H249" s="55">
        <f t="shared" si="17"/>
        <v>1879</v>
      </c>
      <c r="I249" s="55" t="str">
        <f t="shared" si="18"/>
        <v/>
      </c>
      <c r="J249" t="s">
        <v>1905</v>
      </c>
      <c r="K249" t="s">
        <v>601</v>
      </c>
      <c r="L249" s="52" t="str">
        <f t="shared" si="19"/>
        <v>Boarder</v>
      </c>
      <c r="M249" s="52">
        <f t="shared" si="20"/>
        <v>246</v>
      </c>
      <c r="N249" s="2" t="s">
        <v>372</v>
      </c>
      <c r="O249" s="2" t="s">
        <v>1859</v>
      </c>
      <c r="P249" s="2">
        <v>61</v>
      </c>
      <c r="Q249" s="52" t="s">
        <v>1651</v>
      </c>
    </row>
    <row r="250" spans="1:17" x14ac:dyDescent="0.2">
      <c r="A250" s="52">
        <v>249</v>
      </c>
      <c r="B250" t="s">
        <v>380</v>
      </c>
      <c r="C250" t="s">
        <v>602</v>
      </c>
      <c r="D250" t="s">
        <v>525</v>
      </c>
      <c r="E250" t="s">
        <v>401</v>
      </c>
      <c r="F250">
        <v>15</v>
      </c>
      <c r="H250" s="55">
        <f t="shared" si="17"/>
        <v>1886</v>
      </c>
      <c r="I250" s="55" t="str">
        <f t="shared" si="18"/>
        <v/>
      </c>
      <c r="J250" t="s">
        <v>1905</v>
      </c>
      <c r="K250" t="s">
        <v>1115</v>
      </c>
      <c r="L250" s="52" t="str">
        <f t="shared" si="19"/>
        <v>Boarder</v>
      </c>
      <c r="M250" s="52">
        <f t="shared" si="20"/>
        <v>246</v>
      </c>
      <c r="N250" s="2" t="s">
        <v>372</v>
      </c>
      <c r="O250" s="2" t="s">
        <v>1859</v>
      </c>
      <c r="P250" s="2">
        <v>61</v>
      </c>
      <c r="Q250" s="52" t="s">
        <v>1651</v>
      </c>
    </row>
    <row r="251" spans="1:17" x14ac:dyDescent="0.2">
      <c r="A251" s="52">
        <v>250</v>
      </c>
      <c r="B251" t="s">
        <v>393</v>
      </c>
      <c r="C251" t="s">
        <v>55</v>
      </c>
      <c r="D251" t="s">
        <v>9</v>
      </c>
      <c r="E251" t="s">
        <v>5</v>
      </c>
      <c r="F251">
        <v>53</v>
      </c>
      <c r="H251" s="55">
        <f t="shared" si="17"/>
        <v>1848</v>
      </c>
      <c r="I251" s="55" t="str">
        <f t="shared" si="18"/>
        <v/>
      </c>
      <c r="J251" t="s">
        <v>1933</v>
      </c>
      <c r="K251" t="s">
        <v>445</v>
      </c>
      <c r="L251" s="52" t="str">
        <f t="shared" si="19"/>
        <v>Head</v>
      </c>
      <c r="M251" s="52">
        <f t="shared" si="20"/>
        <v>250</v>
      </c>
      <c r="N251" s="2" t="s">
        <v>372</v>
      </c>
      <c r="O251" s="2" t="s">
        <v>1859</v>
      </c>
      <c r="P251" s="2">
        <v>62</v>
      </c>
      <c r="Q251" s="52" t="s">
        <v>1651</v>
      </c>
    </row>
    <row r="252" spans="1:17" x14ac:dyDescent="0.2">
      <c r="A252" s="52">
        <v>251</v>
      </c>
      <c r="B252" t="s">
        <v>393</v>
      </c>
      <c r="C252" t="s">
        <v>123</v>
      </c>
      <c r="D252" t="s">
        <v>397</v>
      </c>
      <c r="E252" t="s">
        <v>5</v>
      </c>
      <c r="G252">
        <v>43</v>
      </c>
      <c r="H252" s="55" t="str">
        <f t="shared" si="17"/>
        <v/>
      </c>
      <c r="I252" s="55">
        <f t="shared" si="18"/>
        <v>1858</v>
      </c>
      <c r="J252" t="s">
        <v>1301</v>
      </c>
      <c r="K252" t="s">
        <v>586</v>
      </c>
      <c r="L252" s="52" t="str">
        <f t="shared" si="19"/>
        <v>Wife</v>
      </c>
      <c r="M252" s="52">
        <f t="shared" si="20"/>
        <v>250</v>
      </c>
      <c r="N252" s="2" t="s">
        <v>372</v>
      </c>
      <c r="O252" s="2" t="s">
        <v>1859</v>
      </c>
      <c r="P252" s="2">
        <v>62</v>
      </c>
      <c r="Q252" s="52" t="s">
        <v>1651</v>
      </c>
    </row>
    <row r="253" spans="1:17" x14ac:dyDescent="0.2">
      <c r="A253" s="52">
        <v>252</v>
      </c>
      <c r="B253" t="s">
        <v>286</v>
      </c>
      <c r="C253" t="s">
        <v>98</v>
      </c>
      <c r="D253" t="s">
        <v>9</v>
      </c>
      <c r="E253" t="s">
        <v>5</v>
      </c>
      <c r="F253">
        <v>65</v>
      </c>
      <c r="H253" s="55">
        <f t="shared" si="17"/>
        <v>1836</v>
      </c>
      <c r="I253" s="55" t="str">
        <f t="shared" si="18"/>
        <v/>
      </c>
      <c r="J253" t="s">
        <v>18</v>
      </c>
      <c r="K253" t="s">
        <v>603</v>
      </c>
      <c r="L253" s="52" t="str">
        <f t="shared" si="19"/>
        <v>Head</v>
      </c>
      <c r="M253" s="52">
        <f t="shared" si="20"/>
        <v>252</v>
      </c>
      <c r="N253" s="2" t="s">
        <v>96</v>
      </c>
      <c r="O253" s="2" t="s">
        <v>1859</v>
      </c>
      <c r="P253" s="2">
        <v>63</v>
      </c>
      <c r="Q253" s="52" t="s">
        <v>1651</v>
      </c>
    </row>
    <row r="254" spans="1:17" x14ac:dyDescent="0.2">
      <c r="A254" s="52">
        <v>253</v>
      </c>
      <c r="B254" t="s">
        <v>286</v>
      </c>
      <c r="C254" t="s">
        <v>335</v>
      </c>
      <c r="D254" t="s">
        <v>397</v>
      </c>
      <c r="E254" t="s">
        <v>5</v>
      </c>
      <c r="G254">
        <v>67</v>
      </c>
      <c r="H254" s="55" t="str">
        <f t="shared" si="17"/>
        <v/>
      </c>
      <c r="I254" s="55">
        <f t="shared" si="18"/>
        <v>1834</v>
      </c>
      <c r="J254" t="s">
        <v>1301</v>
      </c>
      <c r="K254" t="s">
        <v>564</v>
      </c>
      <c r="L254" s="52" t="str">
        <f t="shared" si="19"/>
        <v>Wife</v>
      </c>
      <c r="M254" s="52">
        <f t="shared" si="20"/>
        <v>252</v>
      </c>
      <c r="N254" s="2" t="s">
        <v>96</v>
      </c>
      <c r="O254" s="2" t="s">
        <v>1859</v>
      </c>
      <c r="P254" s="2">
        <v>63</v>
      </c>
      <c r="Q254" s="52" t="s">
        <v>1651</v>
      </c>
    </row>
    <row r="255" spans="1:17" x14ac:dyDescent="0.2">
      <c r="A255" s="52">
        <v>254</v>
      </c>
      <c r="B255" t="s">
        <v>286</v>
      </c>
      <c r="C255" t="s">
        <v>604</v>
      </c>
      <c r="D255" t="s">
        <v>400</v>
      </c>
      <c r="E255" t="s">
        <v>401</v>
      </c>
      <c r="G255">
        <v>31</v>
      </c>
      <c r="H255" s="55" t="str">
        <f t="shared" si="17"/>
        <v/>
      </c>
      <c r="I255" s="55">
        <f t="shared" si="18"/>
        <v>1870</v>
      </c>
      <c r="J255" t="s">
        <v>1301</v>
      </c>
      <c r="K255" t="s">
        <v>551</v>
      </c>
      <c r="L255" s="52" t="str">
        <f t="shared" si="19"/>
        <v>Daughter</v>
      </c>
      <c r="M255" s="52">
        <f t="shared" si="20"/>
        <v>252</v>
      </c>
      <c r="N255" s="2" t="s">
        <v>96</v>
      </c>
      <c r="O255" s="2" t="s">
        <v>1859</v>
      </c>
      <c r="P255" s="2">
        <v>63</v>
      </c>
      <c r="Q255" s="52" t="s">
        <v>1651</v>
      </c>
    </row>
    <row r="256" spans="1:17" x14ac:dyDescent="0.2">
      <c r="A256" s="52">
        <v>255</v>
      </c>
      <c r="B256" t="s">
        <v>286</v>
      </c>
      <c r="C256" t="s">
        <v>605</v>
      </c>
      <c r="D256" t="s">
        <v>409</v>
      </c>
      <c r="E256" t="s">
        <v>401</v>
      </c>
      <c r="F256">
        <v>26</v>
      </c>
      <c r="H256" s="55">
        <f t="shared" si="17"/>
        <v>1875</v>
      </c>
      <c r="I256" s="55" t="str">
        <f t="shared" si="18"/>
        <v/>
      </c>
      <c r="J256" t="s">
        <v>421</v>
      </c>
      <c r="K256" t="s">
        <v>551</v>
      </c>
      <c r="L256" s="52" t="str">
        <f t="shared" si="19"/>
        <v>Son</v>
      </c>
      <c r="M256" s="52">
        <f t="shared" si="20"/>
        <v>252</v>
      </c>
      <c r="N256" s="2" t="s">
        <v>96</v>
      </c>
      <c r="O256" s="2" t="s">
        <v>1859</v>
      </c>
      <c r="P256" s="2">
        <v>63</v>
      </c>
      <c r="Q256" s="52" t="s">
        <v>1651</v>
      </c>
    </row>
    <row r="257" spans="1:17" x14ac:dyDescent="0.2">
      <c r="A257" s="52">
        <v>256</v>
      </c>
      <c r="B257" t="s">
        <v>606</v>
      </c>
      <c r="C257" t="s">
        <v>607</v>
      </c>
      <c r="D257" t="s">
        <v>422</v>
      </c>
      <c r="E257" t="s">
        <v>401</v>
      </c>
      <c r="G257">
        <v>23</v>
      </c>
      <c r="H257" s="55" t="str">
        <f t="shared" si="17"/>
        <v/>
      </c>
      <c r="I257" s="55">
        <f t="shared" si="18"/>
        <v>1878</v>
      </c>
      <c r="J257" t="s">
        <v>500</v>
      </c>
      <c r="K257" t="s">
        <v>608</v>
      </c>
      <c r="L257" s="52" t="str">
        <f t="shared" si="19"/>
        <v>Servant</v>
      </c>
      <c r="M257" s="52">
        <f t="shared" si="20"/>
        <v>252</v>
      </c>
      <c r="N257" s="2" t="s">
        <v>96</v>
      </c>
      <c r="O257" s="2" t="s">
        <v>1859</v>
      </c>
      <c r="P257" s="2">
        <v>63</v>
      </c>
      <c r="Q257" s="52" t="s">
        <v>1651</v>
      </c>
    </row>
    <row r="258" spans="1:17" x14ac:dyDescent="0.2">
      <c r="A258" s="52">
        <v>257</v>
      </c>
      <c r="B258" t="s">
        <v>277</v>
      </c>
      <c r="C258" t="s">
        <v>609</v>
      </c>
      <c r="D258" t="s">
        <v>422</v>
      </c>
      <c r="E258" t="s">
        <v>401</v>
      </c>
      <c r="G258">
        <v>17</v>
      </c>
      <c r="H258" s="55" t="str">
        <f t="shared" si="17"/>
        <v/>
      </c>
      <c r="I258" s="55">
        <f t="shared" si="18"/>
        <v>1884</v>
      </c>
      <c r="J258" t="s">
        <v>1907</v>
      </c>
      <c r="K258" t="s">
        <v>610</v>
      </c>
      <c r="L258" s="52" t="str">
        <f t="shared" si="19"/>
        <v>Servant</v>
      </c>
      <c r="M258" s="52">
        <f t="shared" si="20"/>
        <v>252</v>
      </c>
      <c r="N258" s="2" t="s">
        <v>96</v>
      </c>
      <c r="O258" s="2" t="s">
        <v>1859</v>
      </c>
      <c r="P258" s="2">
        <v>63</v>
      </c>
      <c r="Q258" s="52" t="s">
        <v>1651</v>
      </c>
    </row>
    <row r="259" spans="1:17" x14ac:dyDescent="0.2">
      <c r="A259" s="52">
        <v>258</v>
      </c>
      <c r="B259" t="s">
        <v>611</v>
      </c>
      <c r="C259" t="s">
        <v>477</v>
      </c>
      <c r="D259" t="s">
        <v>9</v>
      </c>
      <c r="E259" t="s">
        <v>5</v>
      </c>
      <c r="F259">
        <v>44</v>
      </c>
      <c r="H259" s="55">
        <f t="shared" si="17"/>
        <v>1857</v>
      </c>
      <c r="I259" s="55" t="str">
        <f t="shared" si="18"/>
        <v/>
      </c>
      <c r="J259" t="s">
        <v>374</v>
      </c>
      <c r="K259" t="s">
        <v>612</v>
      </c>
      <c r="L259" s="52" t="str">
        <f t="shared" si="19"/>
        <v>Head</v>
      </c>
      <c r="M259" s="52">
        <f t="shared" si="20"/>
        <v>258</v>
      </c>
      <c r="N259" s="2" t="s">
        <v>373</v>
      </c>
      <c r="O259" s="2">
        <v>3</v>
      </c>
      <c r="P259" s="2">
        <v>64</v>
      </c>
      <c r="Q259" s="52" t="s">
        <v>1651</v>
      </c>
    </row>
    <row r="260" spans="1:17" x14ac:dyDescent="0.2">
      <c r="A260" s="52">
        <v>259</v>
      </c>
      <c r="B260" t="s">
        <v>611</v>
      </c>
      <c r="C260" t="s">
        <v>467</v>
      </c>
      <c r="D260" t="s">
        <v>397</v>
      </c>
      <c r="E260" t="s">
        <v>5</v>
      </c>
      <c r="G260">
        <v>38</v>
      </c>
      <c r="H260" s="55" t="str">
        <f t="shared" ref="H260:H287" si="21">IF(ISBLANK(F260),"",INT(1901.25-F260))</f>
        <v/>
      </c>
      <c r="I260" s="55">
        <f t="shared" ref="I260:I287" si="22">IF(ISBLANK(G260),"",IF(ISBLANK(F260),INT(1901.25-G260),"Error"))</f>
        <v>1863</v>
      </c>
      <c r="J260" t="s">
        <v>1301</v>
      </c>
      <c r="K260" t="s">
        <v>613</v>
      </c>
      <c r="L260" s="52" t="str">
        <f t="shared" ref="L260:L287" si="23">IF(ISBLANK(D260),"",D260)</f>
        <v>Wife</v>
      </c>
      <c r="M260" s="52">
        <f t="shared" si="20"/>
        <v>258</v>
      </c>
      <c r="N260" s="2" t="s">
        <v>373</v>
      </c>
      <c r="O260" s="2" t="s">
        <v>1859</v>
      </c>
      <c r="P260" s="2">
        <v>64</v>
      </c>
      <c r="Q260" s="52" t="s">
        <v>1651</v>
      </c>
    </row>
    <row r="261" spans="1:17" x14ac:dyDescent="0.2">
      <c r="A261" s="52">
        <v>260</v>
      </c>
      <c r="B261" t="s">
        <v>611</v>
      </c>
      <c r="C261" t="s">
        <v>614</v>
      </c>
      <c r="D261" t="s">
        <v>400</v>
      </c>
      <c r="E261" t="s">
        <v>401</v>
      </c>
      <c r="G261">
        <v>12</v>
      </c>
      <c r="H261" s="55" t="str">
        <f t="shared" si="21"/>
        <v/>
      </c>
      <c r="I261" s="55">
        <f t="shared" si="22"/>
        <v>1889</v>
      </c>
      <c r="J261" t="s">
        <v>1301</v>
      </c>
      <c r="K261" t="s">
        <v>1251</v>
      </c>
      <c r="L261" s="52" t="str">
        <f t="shared" si="23"/>
        <v>Daughter</v>
      </c>
      <c r="M261" s="52">
        <f t="shared" si="20"/>
        <v>258</v>
      </c>
      <c r="N261" s="2" t="s">
        <v>373</v>
      </c>
      <c r="O261" s="2" t="s">
        <v>1859</v>
      </c>
      <c r="P261" s="2">
        <v>64</v>
      </c>
      <c r="Q261" s="52" t="s">
        <v>1651</v>
      </c>
    </row>
    <row r="262" spans="1:17" x14ac:dyDescent="0.2">
      <c r="A262" s="52">
        <v>261</v>
      </c>
      <c r="B262" t="s">
        <v>611</v>
      </c>
      <c r="C262" t="s">
        <v>615</v>
      </c>
      <c r="D262" t="s">
        <v>400</v>
      </c>
      <c r="E262" t="s">
        <v>401</v>
      </c>
      <c r="G262">
        <v>4</v>
      </c>
      <c r="H262" s="55" t="str">
        <f t="shared" si="21"/>
        <v/>
      </c>
      <c r="I262" s="55">
        <f t="shared" si="22"/>
        <v>1897</v>
      </c>
      <c r="J262" t="s">
        <v>1301</v>
      </c>
      <c r="K262" t="s">
        <v>551</v>
      </c>
      <c r="L262" s="52" t="str">
        <f t="shared" si="23"/>
        <v>Daughter</v>
      </c>
      <c r="M262" s="52">
        <f t="shared" si="20"/>
        <v>258</v>
      </c>
      <c r="N262" s="2" t="s">
        <v>373</v>
      </c>
      <c r="O262" s="2" t="s">
        <v>1859</v>
      </c>
      <c r="P262" s="2">
        <v>64</v>
      </c>
      <c r="Q262" s="52" t="s">
        <v>1651</v>
      </c>
    </row>
    <row r="263" spans="1:17" x14ac:dyDescent="0.2">
      <c r="A263" s="52">
        <v>262</v>
      </c>
      <c r="B263" t="s">
        <v>611</v>
      </c>
      <c r="C263" t="s">
        <v>44</v>
      </c>
      <c r="D263" t="s">
        <v>409</v>
      </c>
      <c r="E263" t="s">
        <v>401</v>
      </c>
      <c r="F263">
        <v>10</v>
      </c>
      <c r="H263" s="55">
        <f t="shared" si="21"/>
        <v>1891</v>
      </c>
      <c r="I263" s="55" t="str">
        <f t="shared" si="22"/>
        <v/>
      </c>
      <c r="J263" t="s">
        <v>1301</v>
      </c>
      <c r="K263" t="s">
        <v>1251</v>
      </c>
      <c r="L263" s="52" t="str">
        <f t="shared" si="23"/>
        <v>Son</v>
      </c>
      <c r="M263" s="52">
        <f t="shared" si="20"/>
        <v>258</v>
      </c>
      <c r="N263" s="2" t="s">
        <v>373</v>
      </c>
      <c r="O263" s="2" t="s">
        <v>1859</v>
      </c>
      <c r="P263" s="2">
        <v>64</v>
      </c>
      <c r="Q263" s="52" t="s">
        <v>1651</v>
      </c>
    </row>
    <row r="264" spans="1:17" x14ac:dyDescent="0.2">
      <c r="A264" s="52">
        <v>263</v>
      </c>
      <c r="B264" t="s">
        <v>611</v>
      </c>
      <c r="C264" t="s">
        <v>71</v>
      </c>
      <c r="D264" t="s">
        <v>409</v>
      </c>
      <c r="E264" t="s">
        <v>401</v>
      </c>
      <c r="F264">
        <v>8</v>
      </c>
      <c r="H264" s="55">
        <f t="shared" si="21"/>
        <v>1893</v>
      </c>
      <c r="I264" s="55" t="str">
        <f t="shared" si="22"/>
        <v/>
      </c>
      <c r="J264" t="s">
        <v>1301</v>
      </c>
      <c r="K264" t="s">
        <v>1870</v>
      </c>
      <c r="L264" s="52" t="str">
        <f t="shared" si="23"/>
        <v>Son</v>
      </c>
      <c r="M264" s="52">
        <f t="shared" si="20"/>
        <v>258</v>
      </c>
      <c r="N264" s="2" t="s">
        <v>373</v>
      </c>
      <c r="O264" s="2" t="s">
        <v>1859</v>
      </c>
      <c r="P264" s="2">
        <v>64</v>
      </c>
      <c r="Q264" s="52" t="s">
        <v>1651</v>
      </c>
    </row>
    <row r="265" spans="1:17" x14ac:dyDescent="0.2">
      <c r="A265" s="52">
        <v>264</v>
      </c>
      <c r="B265" t="s">
        <v>394</v>
      </c>
      <c r="C265" t="s">
        <v>65</v>
      </c>
      <c r="D265" t="s">
        <v>9</v>
      </c>
      <c r="E265" t="s">
        <v>502</v>
      </c>
      <c r="F265">
        <v>72</v>
      </c>
      <c r="H265" s="55">
        <f t="shared" si="21"/>
        <v>1829</v>
      </c>
      <c r="I265" s="55" t="str">
        <f t="shared" si="22"/>
        <v/>
      </c>
      <c r="J265" t="s">
        <v>18</v>
      </c>
      <c r="K265" t="s">
        <v>616</v>
      </c>
      <c r="L265" s="52" t="str">
        <f t="shared" si="23"/>
        <v>Head</v>
      </c>
      <c r="M265" s="52">
        <f t="shared" si="20"/>
        <v>264</v>
      </c>
      <c r="N265" s="2" t="s">
        <v>252</v>
      </c>
      <c r="O265" s="2" t="s">
        <v>1859</v>
      </c>
      <c r="P265" s="2">
        <v>65</v>
      </c>
      <c r="Q265" s="52" t="s">
        <v>1651</v>
      </c>
    </row>
    <row r="266" spans="1:17" x14ac:dyDescent="0.2">
      <c r="A266" s="52">
        <v>265</v>
      </c>
      <c r="B266" t="s">
        <v>394</v>
      </c>
      <c r="C266" t="s">
        <v>439</v>
      </c>
      <c r="D266" t="s">
        <v>437</v>
      </c>
      <c r="E266" t="s">
        <v>401</v>
      </c>
      <c r="G266">
        <v>44</v>
      </c>
      <c r="H266" s="55" t="str">
        <f t="shared" si="21"/>
        <v/>
      </c>
      <c r="I266" s="55">
        <f t="shared" si="22"/>
        <v>1857</v>
      </c>
      <c r="J266" t="s">
        <v>435</v>
      </c>
      <c r="K266" t="s">
        <v>616</v>
      </c>
      <c r="L266" s="52" t="str">
        <f t="shared" si="23"/>
        <v>Niece</v>
      </c>
      <c r="M266" s="52">
        <f t="shared" si="20"/>
        <v>264</v>
      </c>
      <c r="N266" s="2" t="s">
        <v>252</v>
      </c>
      <c r="O266" s="2" t="s">
        <v>1859</v>
      </c>
      <c r="P266" s="2">
        <v>65</v>
      </c>
      <c r="Q266" s="52" t="s">
        <v>1651</v>
      </c>
    </row>
    <row r="267" spans="1:17" x14ac:dyDescent="0.2">
      <c r="A267" s="52">
        <v>266</v>
      </c>
      <c r="B267" t="s">
        <v>617</v>
      </c>
      <c r="C267" t="s">
        <v>123</v>
      </c>
      <c r="D267" t="s">
        <v>422</v>
      </c>
      <c r="E267" t="s">
        <v>401</v>
      </c>
      <c r="G267">
        <v>24</v>
      </c>
      <c r="H267" s="55" t="str">
        <f t="shared" si="21"/>
        <v/>
      </c>
      <c r="I267" s="55">
        <f t="shared" si="22"/>
        <v>1877</v>
      </c>
      <c r="J267" t="s">
        <v>618</v>
      </c>
      <c r="K267" t="s">
        <v>1871</v>
      </c>
      <c r="L267" s="52" t="str">
        <f t="shared" si="23"/>
        <v>Servant</v>
      </c>
      <c r="M267" s="52">
        <f t="shared" si="20"/>
        <v>264</v>
      </c>
      <c r="N267" s="2" t="s">
        <v>252</v>
      </c>
      <c r="O267" s="2" t="s">
        <v>1859</v>
      </c>
      <c r="P267" s="2">
        <v>65</v>
      </c>
      <c r="Q267" s="52" t="s">
        <v>1651</v>
      </c>
    </row>
    <row r="268" spans="1:17" x14ac:dyDescent="0.2">
      <c r="A268" s="52">
        <v>267</v>
      </c>
      <c r="B268" t="s">
        <v>619</v>
      </c>
      <c r="C268" t="s">
        <v>71</v>
      </c>
      <c r="D268" t="s">
        <v>422</v>
      </c>
      <c r="E268" t="s">
        <v>401</v>
      </c>
      <c r="F268">
        <v>22</v>
      </c>
      <c r="H268" s="55">
        <f t="shared" si="21"/>
        <v>1879</v>
      </c>
      <c r="I268" s="55" t="str">
        <f t="shared" si="22"/>
        <v/>
      </c>
      <c r="J268" t="s">
        <v>1906</v>
      </c>
      <c r="K268" t="s">
        <v>620</v>
      </c>
      <c r="L268" s="52" t="str">
        <f t="shared" si="23"/>
        <v>Servant</v>
      </c>
      <c r="M268" s="52">
        <f t="shared" si="20"/>
        <v>264</v>
      </c>
      <c r="N268" s="2" t="s">
        <v>252</v>
      </c>
      <c r="O268" s="2" t="s">
        <v>1859</v>
      </c>
      <c r="P268" s="2">
        <v>65</v>
      </c>
      <c r="Q268" s="52" t="s">
        <v>1651</v>
      </c>
    </row>
    <row r="269" spans="1:17" x14ac:dyDescent="0.2">
      <c r="A269" s="52">
        <v>268</v>
      </c>
      <c r="B269" t="s">
        <v>619</v>
      </c>
      <c r="C269" t="s">
        <v>44</v>
      </c>
      <c r="D269" t="s">
        <v>422</v>
      </c>
      <c r="E269" t="s">
        <v>401</v>
      </c>
      <c r="F269">
        <v>19</v>
      </c>
      <c r="H269" s="55">
        <f t="shared" si="21"/>
        <v>1882</v>
      </c>
      <c r="I269" s="55" t="str">
        <f t="shared" si="22"/>
        <v/>
      </c>
      <c r="J269" t="s">
        <v>351</v>
      </c>
      <c r="K269" t="s">
        <v>620</v>
      </c>
      <c r="L269" s="52" t="str">
        <f t="shared" si="23"/>
        <v>Servant</v>
      </c>
      <c r="M269" s="52">
        <f t="shared" si="20"/>
        <v>264</v>
      </c>
      <c r="N269" s="2" t="s">
        <v>252</v>
      </c>
      <c r="O269" s="2" t="s">
        <v>1859</v>
      </c>
      <c r="P269" s="2">
        <v>65</v>
      </c>
      <c r="Q269" s="52" t="s">
        <v>1651</v>
      </c>
    </row>
    <row r="270" spans="1:17" x14ac:dyDescent="0.2">
      <c r="A270" s="52">
        <v>269</v>
      </c>
      <c r="B270" t="s">
        <v>395</v>
      </c>
      <c r="C270" t="s">
        <v>324</v>
      </c>
      <c r="D270" t="s">
        <v>9</v>
      </c>
      <c r="E270" t="s">
        <v>5</v>
      </c>
      <c r="F270">
        <v>40</v>
      </c>
      <c r="H270" s="55">
        <f t="shared" si="21"/>
        <v>1861</v>
      </c>
      <c r="I270" s="55" t="str">
        <f t="shared" si="22"/>
        <v/>
      </c>
      <c r="J270" t="s">
        <v>185</v>
      </c>
      <c r="K270" t="s">
        <v>549</v>
      </c>
      <c r="L270" s="52" t="str">
        <f t="shared" si="23"/>
        <v>Head</v>
      </c>
      <c r="M270" s="52">
        <f t="shared" si="20"/>
        <v>269</v>
      </c>
      <c r="N270" s="2" t="s">
        <v>252</v>
      </c>
      <c r="O270" s="2" t="s">
        <v>1859</v>
      </c>
      <c r="P270" s="2">
        <v>66</v>
      </c>
      <c r="Q270" s="52" t="s">
        <v>1651</v>
      </c>
    </row>
    <row r="271" spans="1:17" x14ac:dyDescent="0.2">
      <c r="A271" s="52">
        <v>270</v>
      </c>
      <c r="B271" t="s">
        <v>395</v>
      </c>
      <c r="C271" t="s">
        <v>621</v>
      </c>
      <c r="D271" t="s">
        <v>397</v>
      </c>
      <c r="E271" t="s">
        <v>5</v>
      </c>
      <c r="G271">
        <v>36</v>
      </c>
      <c r="H271" s="55" t="str">
        <f t="shared" si="21"/>
        <v/>
      </c>
      <c r="I271" s="55">
        <f t="shared" si="22"/>
        <v>1865</v>
      </c>
      <c r="J271" t="s">
        <v>1301</v>
      </c>
      <c r="K271" t="s">
        <v>594</v>
      </c>
      <c r="L271" s="52" t="str">
        <f t="shared" si="23"/>
        <v>Wife</v>
      </c>
      <c r="M271" s="52">
        <f t="shared" si="20"/>
        <v>269</v>
      </c>
      <c r="N271" s="2" t="s">
        <v>252</v>
      </c>
      <c r="O271" s="2" t="s">
        <v>1859</v>
      </c>
      <c r="P271" s="2">
        <v>66</v>
      </c>
      <c r="Q271" s="52" t="s">
        <v>1651</v>
      </c>
    </row>
    <row r="272" spans="1:17" x14ac:dyDescent="0.2">
      <c r="A272" s="52">
        <v>271</v>
      </c>
      <c r="B272" t="s">
        <v>395</v>
      </c>
      <c r="C272" t="s">
        <v>386</v>
      </c>
      <c r="D272" t="s">
        <v>409</v>
      </c>
      <c r="E272" t="s">
        <v>401</v>
      </c>
      <c r="F272">
        <v>19</v>
      </c>
      <c r="H272" s="55">
        <f t="shared" si="21"/>
        <v>1882</v>
      </c>
      <c r="I272" s="55" t="str">
        <f t="shared" si="22"/>
        <v/>
      </c>
      <c r="J272" t="s">
        <v>1905</v>
      </c>
      <c r="K272" t="s">
        <v>549</v>
      </c>
      <c r="L272" s="52" t="str">
        <f t="shared" si="23"/>
        <v>Son</v>
      </c>
      <c r="M272" s="52">
        <f t="shared" si="20"/>
        <v>269</v>
      </c>
      <c r="N272" s="2" t="s">
        <v>252</v>
      </c>
      <c r="O272" s="2" t="s">
        <v>1859</v>
      </c>
      <c r="P272" s="2">
        <v>66</v>
      </c>
      <c r="Q272" s="52" t="s">
        <v>1651</v>
      </c>
    </row>
    <row r="273" spans="1:17" x14ac:dyDescent="0.2">
      <c r="A273" s="52">
        <v>272</v>
      </c>
      <c r="B273" t="s">
        <v>395</v>
      </c>
      <c r="C273" t="s">
        <v>468</v>
      </c>
      <c r="D273" t="s">
        <v>400</v>
      </c>
      <c r="E273" t="s">
        <v>401</v>
      </c>
      <c r="G273">
        <v>13</v>
      </c>
      <c r="H273" s="55" t="str">
        <f t="shared" si="21"/>
        <v/>
      </c>
      <c r="I273" s="55">
        <f t="shared" si="22"/>
        <v>1888</v>
      </c>
      <c r="J273" t="s">
        <v>1301</v>
      </c>
      <c r="K273" t="s">
        <v>549</v>
      </c>
      <c r="L273" s="52" t="str">
        <f t="shared" si="23"/>
        <v>Daughter</v>
      </c>
      <c r="M273" s="52">
        <f t="shared" si="20"/>
        <v>269</v>
      </c>
      <c r="N273" s="2" t="s">
        <v>252</v>
      </c>
      <c r="O273" s="2" t="s">
        <v>1859</v>
      </c>
      <c r="P273" s="2">
        <v>66</v>
      </c>
      <c r="Q273" s="52" t="s">
        <v>1651</v>
      </c>
    </row>
    <row r="274" spans="1:17" x14ac:dyDescent="0.2">
      <c r="A274" s="52">
        <v>273</v>
      </c>
      <c r="B274" t="s">
        <v>396</v>
      </c>
      <c r="C274" t="s">
        <v>50</v>
      </c>
      <c r="D274" t="s">
        <v>9</v>
      </c>
      <c r="E274" t="s">
        <v>5</v>
      </c>
      <c r="F274">
        <v>42</v>
      </c>
      <c r="H274" s="55">
        <f t="shared" si="21"/>
        <v>1859</v>
      </c>
      <c r="I274" s="55" t="str">
        <f t="shared" si="22"/>
        <v/>
      </c>
      <c r="J274" t="s">
        <v>351</v>
      </c>
      <c r="K274" t="s">
        <v>733</v>
      </c>
      <c r="L274" s="52" t="str">
        <f t="shared" si="23"/>
        <v>Head</v>
      </c>
      <c r="M274" s="52">
        <f t="shared" ref="M274:M287" si="24">IF(OR(L274="Vacant",L274="Head"),A274,M273)</f>
        <v>273</v>
      </c>
      <c r="N274" s="2" t="s">
        <v>375</v>
      </c>
      <c r="O274" s="2" t="s">
        <v>1859</v>
      </c>
      <c r="P274" s="2">
        <v>67</v>
      </c>
      <c r="Q274" s="52" t="s">
        <v>1651</v>
      </c>
    </row>
    <row r="275" spans="1:17" x14ac:dyDescent="0.2">
      <c r="A275" s="52">
        <v>274</v>
      </c>
      <c r="B275" t="s">
        <v>396</v>
      </c>
      <c r="C275" t="s">
        <v>425</v>
      </c>
      <c r="D275" t="s">
        <v>397</v>
      </c>
      <c r="E275" t="s">
        <v>5</v>
      </c>
      <c r="G275">
        <v>31</v>
      </c>
      <c r="H275" s="55" t="str">
        <f t="shared" si="21"/>
        <v/>
      </c>
      <c r="I275" s="55">
        <f t="shared" si="22"/>
        <v>1870</v>
      </c>
      <c r="J275" t="s">
        <v>1301</v>
      </c>
      <c r="K275" t="s">
        <v>622</v>
      </c>
      <c r="L275" s="52" t="str">
        <f t="shared" si="23"/>
        <v>Wife</v>
      </c>
      <c r="M275" s="52">
        <f t="shared" si="24"/>
        <v>273</v>
      </c>
      <c r="N275" s="2" t="s">
        <v>375</v>
      </c>
      <c r="O275" s="2" t="s">
        <v>1859</v>
      </c>
      <c r="P275" s="2">
        <v>67</v>
      </c>
      <c r="Q275" s="52" t="s">
        <v>1651</v>
      </c>
    </row>
    <row r="276" spans="1:17" x14ac:dyDescent="0.2">
      <c r="A276" s="52">
        <v>275</v>
      </c>
      <c r="B276" t="s">
        <v>396</v>
      </c>
      <c r="C276" t="s">
        <v>623</v>
      </c>
      <c r="D276" t="s">
        <v>409</v>
      </c>
      <c r="E276" t="s">
        <v>401</v>
      </c>
      <c r="F276">
        <v>13</v>
      </c>
      <c r="H276" s="55">
        <f t="shared" si="21"/>
        <v>1888</v>
      </c>
      <c r="I276" s="55" t="str">
        <f t="shared" si="22"/>
        <v/>
      </c>
      <c r="J276" t="s">
        <v>351</v>
      </c>
      <c r="K276" t="s">
        <v>1872</v>
      </c>
      <c r="L276" s="52" t="str">
        <f t="shared" si="23"/>
        <v>Son</v>
      </c>
      <c r="M276" s="52">
        <f t="shared" si="24"/>
        <v>273</v>
      </c>
      <c r="N276" s="2" t="s">
        <v>375</v>
      </c>
      <c r="O276" s="2" t="s">
        <v>1859</v>
      </c>
      <c r="P276" s="2">
        <v>67</v>
      </c>
      <c r="Q276" s="52" t="s">
        <v>1651</v>
      </c>
    </row>
    <row r="277" spans="1:17" x14ac:dyDescent="0.2">
      <c r="A277" s="52">
        <v>276</v>
      </c>
      <c r="B277" t="s">
        <v>396</v>
      </c>
      <c r="C277" t="s">
        <v>60</v>
      </c>
      <c r="D277" t="s">
        <v>409</v>
      </c>
      <c r="E277" t="s">
        <v>401</v>
      </c>
      <c r="F277">
        <v>10</v>
      </c>
      <c r="H277" s="55">
        <f t="shared" si="21"/>
        <v>1891</v>
      </c>
      <c r="I277" s="55" t="str">
        <f t="shared" si="22"/>
        <v/>
      </c>
      <c r="J277" t="s">
        <v>1301</v>
      </c>
      <c r="K277" t="s">
        <v>624</v>
      </c>
      <c r="L277" s="52" t="str">
        <f t="shared" si="23"/>
        <v>Son</v>
      </c>
      <c r="M277" s="52">
        <f t="shared" si="24"/>
        <v>273</v>
      </c>
      <c r="N277" s="2" t="s">
        <v>375</v>
      </c>
      <c r="O277" s="2" t="s">
        <v>1859</v>
      </c>
      <c r="P277" s="2">
        <v>67</v>
      </c>
      <c r="Q277" s="52" t="s">
        <v>1651</v>
      </c>
    </row>
    <row r="278" spans="1:17" x14ac:dyDescent="0.2">
      <c r="A278" s="52">
        <v>277</v>
      </c>
      <c r="B278" t="s">
        <v>396</v>
      </c>
      <c r="C278" t="s">
        <v>391</v>
      </c>
      <c r="D278" t="s">
        <v>400</v>
      </c>
      <c r="E278" t="s">
        <v>401</v>
      </c>
      <c r="G278">
        <v>8</v>
      </c>
      <c r="H278" s="55" t="str">
        <f t="shared" si="21"/>
        <v/>
      </c>
      <c r="I278" s="55">
        <f t="shared" si="22"/>
        <v>1893</v>
      </c>
      <c r="J278" t="s">
        <v>1301</v>
      </c>
      <c r="K278" t="s">
        <v>624</v>
      </c>
      <c r="L278" s="52" t="str">
        <f t="shared" si="23"/>
        <v>Daughter</v>
      </c>
      <c r="M278" s="52">
        <f t="shared" si="24"/>
        <v>273</v>
      </c>
      <c r="N278" s="2" t="s">
        <v>375</v>
      </c>
      <c r="O278" s="2" t="s">
        <v>1859</v>
      </c>
      <c r="P278" s="2">
        <v>67</v>
      </c>
      <c r="Q278" s="52" t="s">
        <v>1651</v>
      </c>
    </row>
    <row r="279" spans="1:17" x14ac:dyDescent="0.2">
      <c r="A279" s="52">
        <v>278</v>
      </c>
      <c r="B279" t="s">
        <v>396</v>
      </c>
      <c r="C279" t="s">
        <v>71</v>
      </c>
      <c r="D279" t="s">
        <v>409</v>
      </c>
      <c r="E279" t="s">
        <v>401</v>
      </c>
      <c r="F279">
        <v>6</v>
      </c>
      <c r="H279" s="55">
        <f t="shared" si="21"/>
        <v>1895</v>
      </c>
      <c r="I279" s="55" t="str">
        <f t="shared" si="22"/>
        <v/>
      </c>
      <c r="J279" t="s">
        <v>1301</v>
      </c>
      <c r="K279" t="s">
        <v>624</v>
      </c>
      <c r="L279" s="52" t="str">
        <f t="shared" si="23"/>
        <v>Son</v>
      </c>
      <c r="M279" s="52">
        <f t="shared" si="24"/>
        <v>273</v>
      </c>
      <c r="N279" s="2" t="s">
        <v>375</v>
      </c>
      <c r="O279" s="2" t="s">
        <v>1859</v>
      </c>
      <c r="P279" s="2">
        <v>67</v>
      </c>
      <c r="Q279" s="52" t="s">
        <v>1651</v>
      </c>
    </row>
    <row r="280" spans="1:17" x14ac:dyDescent="0.2">
      <c r="A280" s="52">
        <v>279</v>
      </c>
      <c r="B280" t="s">
        <v>396</v>
      </c>
      <c r="C280" t="s">
        <v>385</v>
      </c>
      <c r="D280" t="s">
        <v>409</v>
      </c>
      <c r="E280" t="s">
        <v>401</v>
      </c>
      <c r="F280">
        <v>4</v>
      </c>
      <c r="H280" s="55">
        <f t="shared" si="21"/>
        <v>1897</v>
      </c>
      <c r="I280" s="55" t="str">
        <f t="shared" si="22"/>
        <v/>
      </c>
      <c r="J280" t="s">
        <v>1301</v>
      </c>
      <c r="K280" t="s">
        <v>624</v>
      </c>
      <c r="L280" s="52" t="str">
        <f t="shared" si="23"/>
        <v>Son</v>
      </c>
      <c r="M280" s="52">
        <f t="shared" si="24"/>
        <v>273</v>
      </c>
      <c r="N280" s="2" t="s">
        <v>375</v>
      </c>
      <c r="O280" s="2" t="s">
        <v>1859</v>
      </c>
      <c r="P280" s="2">
        <v>67</v>
      </c>
      <c r="Q280" s="52" t="s">
        <v>1651</v>
      </c>
    </row>
    <row r="281" spans="1:17" x14ac:dyDescent="0.2">
      <c r="A281" s="52">
        <v>280</v>
      </c>
      <c r="B281" t="s">
        <v>396</v>
      </c>
      <c r="C281" t="s">
        <v>425</v>
      </c>
      <c r="D281" t="s">
        <v>400</v>
      </c>
      <c r="E281" t="s">
        <v>401</v>
      </c>
      <c r="G281">
        <f>7/12</f>
        <v>0.58333333333333337</v>
      </c>
      <c r="H281" s="55" t="str">
        <f t="shared" si="21"/>
        <v/>
      </c>
      <c r="I281" s="55">
        <f t="shared" si="22"/>
        <v>1900</v>
      </c>
      <c r="J281" t="s">
        <v>1301</v>
      </c>
      <c r="K281" t="s">
        <v>625</v>
      </c>
      <c r="L281" s="52" t="str">
        <f t="shared" si="23"/>
        <v>Daughter</v>
      </c>
      <c r="M281" s="52">
        <f t="shared" si="24"/>
        <v>273</v>
      </c>
      <c r="N281" s="2" t="s">
        <v>375</v>
      </c>
      <c r="O281" s="2" t="s">
        <v>1859</v>
      </c>
      <c r="P281" s="2">
        <v>67</v>
      </c>
      <c r="Q281" s="52" t="s">
        <v>1651</v>
      </c>
    </row>
    <row r="282" spans="1:17" x14ac:dyDescent="0.2">
      <c r="A282" s="52">
        <v>281</v>
      </c>
      <c r="B282" t="s">
        <v>185</v>
      </c>
      <c r="C282" t="s">
        <v>50</v>
      </c>
      <c r="D282" t="s">
        <v>9</v>
      </c>
      <c r="E282" t="s">
        <v>5</v>
      </c>
      <c r="F282">
        <v>37</v>
      </c>
      <c r="H282" s="55">
        <f t="shared" si="21"/>
        <v>1864</v>
      </c>
      <c r="I282" s="55" t="str">
        <f t="shared" si="22"/>
        <v/>
      </c>
      <c r="J282" t="s">
        <v>351</v>
      </c>
      <c r="K282" t="s">
        <v>624</v>
      </c>
      <c r="L282" s="52" t="str">
        <f t="shared" si="23"/>
        <v>Head</v>
      </c>
      <c r="M282" s="52">
        <f t="shared" si="24"/>
        <v>281</v>
      </c>
      <c r="N282" s="2" t="s">
        <v>375</v>
      </c>
      <c r="O282" s="2" t="s">
        <v>1859</v>
      </c>
      <c r="P282" s="2">
        <v>68</v>
      </c>
      <c r="Q282" s="52" t="s">
        <v>1651</v>
      </c>
    </row>
    <row r="283" spans="1:17" x14ac:dyDescent="0.2">
      <c r="A283" s="52">
        <v>282</v>
      </c>
      <c r="B283" t="s">
        <v>185</v>
      </c>
      <c r="C283" t="s">
        <v>430</v>
      </c>
      <c r="D283" t="s">
        <v>397</v>
      </c>
      <c r="E283" t="s">
        <v>5</v>
      </c>
      <c r="G283">
        <v>33</v>
      </c>
      <c r="H283" s="55" t="str">
        <f t="shared" si="21"/>
        <v/>
      </c>
      <c r="I283" s="55">
        <f t="shared" si="22"/>
        <v>1868</v>
      </c>
      <c r="J283" t="s">
        <v>1301</v>
      </c>
      <c r="K283" t="s">
        <v>626</v>
      </c>
      <c r="L283" s="52" t="str">
        <f t="shared" si="23"/>
        <v>Wife</v>
      </c>
      <c r="M283" s="52">
        <f t="shared" si="24"/>
        <v>281</v>
      </c>
      <c r="N283" s="2" t="s">
        <v>375</v>
      </c>
      <c r="O283" s="2" t="s">
        <v>1859</v>
      </c>
      <c r="P283" s="2">
        <v>68</v>
      </c>
      <c r="Q283" s="52" t="s">
        <v>1651</v>
      </c>
    </row>
    <row r="284" spans="1:17" x14ac:dyDescent="0.2">
      <c r="A284" s="52">
        <v>283</v>
      </c>
      <c r="B284" t="s">
        <v>185</v>
      </c>
      <c r="C284" t="s">
        <v>477</v>
      </c>
      <c r="D284" t="s">
        <v>409</v>
      </c>
      <c r="E284" t="s">
        <v>401</v>
      </c>
      <c r="F284">
        <v>11</v>
      </c>
      <c r="H284" s="55">
        <f t="shared" si="21"/>
        <v>1890</v>
      </c>
      <c r="I284" s="55" t="str">
        <f t="shared" si="22"/>
        <v/>
      </c>
      <c r="J284" t="s">
        <v>1301</v>
      </c>
      <c r="K284" t="s">
        <v>627</v>
      </c>
      <c r="L284" s="52" t="str">
        <f t="shared" si="23"/>
        <v>Son</v>
      </c>
      <c r="M284" s="52">
        <f t="shared" si="24"/>
        <v>281</v>
      </c>
      <c r="N284" s="2" t="s">
        <v>375</v>
      </c>
      <c r="O284" s="2" t="s">
        <v>1859</v>
      </c>
      <c r="P284" s="2">
        <v>68</v>
      </c>
      <c r="Q284" s="52" t="s">
        <v>1651</v>
      </c>
    </row>
    <row r="285" spans="1:17" x14ac:dyDescent="0.2">
      <c r="A285" s="52">
        <v>284</v>
      </c>
      <c r="B285" t="s">
        <v>185</v>
      </c>
      <c r="C285" t="s">
        <v>399</v>
      </c>
      <c r="D285" t="s">
        <v>400</v>
      </c>
      <c r="E285" t="s">
        <v>401</v>
      </c>
      <c r="G285">
        <v>9</v>
      </c>
      <c r="H285" s="55" t="str">
        <f t="shared" si="21"/>
        <v/>
      </c>
      <c r="I285" s="55">
        <f t="shared" si="22"/>
        <v>1892</v>
      </c>
      <c r="J285" t="s">
        <v>1301</v>
      </c>
      <c r="K285" t="s">
        <v>1782</v>
      </c>
      <c r="L285" s="52" t="str">
        <f t="shared" si="23"/>
        <v>Daughter</v>
      </c>
      <c r="M285" s="52">
        <f t="shared" si="24"/>
        <v>281</v>
      </c>
      <c r="N285" s="2" t="s">
        <v>375</v>
      </c>
      <c r="O285" s="2" t="s">
        <v>1859</v>
      </c>
      <c r="P285" s="2">
        <v>68</v>
      </c>
      <c r="Q285" s="52" t="s">
        <v>1651</v>
      </c>
    </row>
    <row r="286" spans="1:17" x14ac:dyDescent="0.2">
      <c r="A286" s="52">
        <v>285</v>
      </c>
      <c r="B286" t="s">
        <v>185</v>
      </c>
      <c r="C286" t="s">
        <v>628</v>
      </c>
      <c r="D286" t="s">
        <v>400</v>
      </c>
      <c r="E286" t="s">
        <v>401</v>
      </c>
      <c r="G286">
        <v>7</v>
      </c>
      <c r="H286" s="55" t="str">
        <f t="shared" si="21"/>
        <v/>
      </c>
      <c r="I286" s="55">
        <f t="shared" si="22"/>
        <v>1894</v>
      </c>
      <c r="J286" t="s">
        <v>1301</v>
      </c>
      <c r="K286" t="s">
        <v>624</v>
      </c>
      <c r="L286" s="52" t="str">
        <f t="shared" si="23"/>
        <v>Daughter</v>
      </c>
      <c r="M286" s="52">
        <f t="shared" si="24"/>
        <v>281</v>
      </c>
      <c r="N286" s="2" t="s">
        <v>375</v>
      </c>
      <c r="O286" s="2" t="s">
        <v>1859</v>
      </c>
      <c r="P286" s="2">
        <v>68</v>
      </c>
      <c r="Q286" s="52" t="s">
        <v>1651</v>
      </c>
    </row>
    <row r="287" spans="1:17" x14ac:dyDescent="0.2">
      <c r="A287" s="52">
        <v>286</v>
      </c>
      <c r="B287" t="s">
        <v>185</v>
      </c>
      <c r="C287" t="s">
        <v>439</v>
      </c>
      <c r="D287" t="s">
        <v>400</v>
      </c>
      <c r="E287" t="s">
        <v>401</v>
      </c>
      <c r="G287">
        <f>5/12</f>
        <v>0.41666666666666669</v>
      </c>
      <c r="H287" s="55" t="str">
        <f t="shared" si="21"/>
        <v/>
      </c>
      <c r="I287" s="55">
        <f t="shared" si="22"/>
        <v>1900</v>
      </c>
      <c r="J287" t="s">
        <v>1301</v>
      </c>
      <c r="K287" t="s">
        <v>1873</v>
      </c>
      <c r="L287" s="52" t="str">
        <f t="shared" si="23"/>
        <v>Daughter</v>
      </c>
      <c r="M287" s="52">
        <f t="shared" si="24"/>
        <v>281</v>
      </c>
      <c r="N287" s="2" t="s">
        <v>375</v>
      </c>
      <c r="O287" s="2" t="s">
        <v>1859</v>
      </c>
      <c r="P287" s="2">
        <v>68</v>
      </c>
      <c r="Q287" s="52" t="s">
        <v>1651</v>
      </c>
    </row>
  </sheetData>
  <autoFilter ref="A1:Q287"/>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254"/>
  <sheetViews>
    <sheetView zoomScale="80" zoomScaleNormal="80" workbookViewId="0">
      <pane xSplit="1" ySplit="1" topLeftCell="B2" activePane="bottomRight" state="frozen"/>
      <selection pane="topRight" activeCell="B1" sqref="B1"/>
      <selection pane="bottomLeft" activeCell="A6" sqref="A6"/>
      <selection pane="bottomRight" activeCell="U91" sqref="U91"/>
    </sheetView>
  </sheetViews>
  <sheetFormatPr defaultRowHeight="12.75" x14ac:dyDescent="0.2"/>
  <cols>
    <col min="1" max="1" width="5.5703125" style="52" customWidth="1"/>
    <col min="2" max="2" width="16.85546875" customWidth="1"/>
    <col min="3" max="3" width="17.7109375" customWidth="1"/>
    <col min="6" max="6" width="7" customWidth="1"/>
    <col min="7" max="7" width="6.85546875" customWidth="1"/>
    <col min="8" max="8" width="6.85546875" style="52" customWidth="1"/>
    <col min="9" max="9" width="7" style="52" customWidth="1"/>
    <col min="10" max="10" width="9.140625" style="19" customWidth="1"/>
    <col min="11" max="11" width="9.7109375" customWidth="1"/>
    <col min="12" max="12" width="6.140625" customWidth="1"/>
    <col min="13" max="13" width="6.5703125" style="20" customWidth="1"/>
    <col min="14" max="14" width="23.85546875" customWidth="1"/>
    <col min="15" max="15" width="14" customWidth="1"/>
    <col min="16" max="16" width="12.7109375" customWidth="1"/>
    <col min="17" max="17" width="8.5703125" customWidth="1"/>
    <col min="18" max="18" width="23.140625" customWidth="1"/>
    <col min="19" max="19" width="12.42578125" customWidth="1"/>
    <col min="20" max="21" width="9.140625" style="52"/>
    <col min="23" max="23" width="7.85546875" customWidth="1"/>
    <col min="24" max="24" width="25" customWidth="1"/>
    <col min="25" max="25" width="32.140625" style="52" customWidth="1"/>
    <col min="256" max="256" width="4.7109375" customWidth="1"/>
    <col min="257" max="257" width="16.85546875" customWidth="1"/>
    <col min="258" max="258" width="17.7109375" customWidth="1"/>
    <col min="264" max="266" width="10" customWidth="1"/>
    <col min="267" max="267" width="7.7109375" customWidth="1"/>
    <col min="268" max="268" width="10" customWidth="1"/>
    <col min="269" max="269" width="22.5703125" customWidth="1"/>
    <col min="270" max="270" width="15.85546875" customWidth="1"/>
    <col min="271" max="271" width="19.42578125" customWidth="1"/>
    <col min="272" max="272" width="13.5703125" customWidth="1"/>
    <col min="273" max="273" width="21.85546875" customWidth="1"/>
    <col min="274" max="274" width="15.42578125" customWidth="1"/>
    <col min="279" max="279" width="25" customWidth="1"/>
    <col min="280" max="280" width="32.140625" customWidth="1"/>
    <col min="512" max="512" width="4.7109375" customWidth="1"/>
    <col min="513" max="513" width="16.85546875" customWidth="1"/>
    <col min="514" max="514" width="17.7109375" customWidth="1"/>
    <col min="520" max="522" width="10" customWidth="1"/>
    <col min="523" max="523" width="7.7109375" customWidth="1"/>
    <col min="524" max="524" width="10" customWidth="1"/>
    <col min="525" max="525" width="22.5703125" customWidth="1"/>
    <col min="526" max="526" width="15.85546875" customWidth="1"/>
    <col min="527" max="527" width="19.42578125" customWidth="1"/>
    <col min="528" max="528" width="13.5703125" customWidth="1"/>
    <col min="529" max="529" width="21.85546875" customWidth="1"/>
    <col min="530" max="530" width="15.42578125" customWidth="1"/>
    <col min="535" max="535" width="25" customWidth="1"/>
    <col min="536" max="536" width="32.140625" customWidth="1"/>
    <col min="768" max="768" width="4.7109375" customWidth="1"/>
    <col min="769" max="769" width="16.85546875" customWidth="1"/>
    <col min="770" max="770" width="17.7109375" customWidth="1"/>
    <col min="776" max="778" width="10" customWidth="1"/>
    <col min="779" max="779" width="7.7109375" customWidth="1"/>
    <col min="780" max="780" width="10" customWidth="1"/>
    <col min="781" max="781" width="22.5703125" customWidth="1"/>
    <col min="782" max="782" width="15.85546875" customWidth="1"/>
    <col min="783" max="783" width="19.42578125" customWidth="1"/>
    <col min="784" max="784" width="13.5703125" customWidth="1"/>
    <col min="785" max="785" width="21.85546875" customWidth="1"/>
    <col min="786" max="786" width="15.42578125" customWidth="1"/>
    <col min="791" max="791" width="25" customWidth="1"/>
    <col min="792" max="792" width="32.140625" customWidth="1"/>
    <col min="1024" max="1024" width="4.7109375" customWidth="1"/>
    <col min="1025" max="1025" width="16.85546875" customWidth="1"/>
    <col min="1026" max="1026" width="17.7109375" customWidth="1"/>
    <col min="1032" max="1034" width="10" customWidth="1"/>
    <col min="1035" max="1035" width="7.7109375" customWidth="1"/>
    <col min="1036" max="1036" width="10" customWidth="1"/>
    <col min="1037" max="1037" width="22.5703125" customWidth="1"/>
    <col min="1038" max="1038" width="15.85546875" customWidth="1"/>
    <col min="1039" max="1039" width="19.42578125" customWidth="1"/>
    <col min="1040" max="1040" width="13.5703125" customWidth="1"/>
    <col min="1041" max="1041" width="21.85546875" customWidth="1"/>
    <col min="1042" max="1042" width="15.42578125" customWidth="1"/>
    <col min="1047" max="1047" width="25" customWidth="1"/>
    <col min="1048" max="1048" width="32.140625" customWidth="1"/>
    <col min="1280" max="1280" width="4.7109375" customWidth="1"/>
    <col min="1281" max="1281" width="16.85546875" customWidth="1"/>
    <col min="1282" max="1282" width="17.7109375" customWidth="1"/>
    <col min="1288" max="1290" width="10" customWidth="1"/>
    <col min="1291" max="1291" width="7.7109375" customWidth="1"/>
    <col min="1292" max="1292" width="10" customWidth="1"/>
    <col min="1293" max="1293" width="22.5703125" customWidth="1"/>
    <col min="1294" max="1294" width="15.85546875" customWidth="1"/>
    <col min="1295" max="1295" width="19.42578125" customWidth="1"/>
    <col min="1296" max="1296" width="13.5703125" customWidth="1"/>
    <col min="1297" max="1297" width="21.85546875" customWidth="1"/>
    <col min="1298" max="1298" width="15.42578125" customWidth="1"/>
    <col min="1303" max="1303" width="25" customWidth="1"/>
    <col min="1304" max="1304" width="32.140625" customWidth="1"/>
    <col min="1536" max="1536" width="4.7109375" customWidth="1"/>
    <col min="1537" max="1537" width="16.85546875" customWidth="1"/>
    <col min="1538" max="1538" width="17.7109375" customWidth="1"/>
    <col min="1544" max="1546" width="10" customWidth="1"/>
    <col min="1547" max="1547" width="7.7109375" customWidth="1"/>
    <col min="1548" max="1548" width="10" customWidth="1"/>
    <col min="1549" max="1549" width="22.5703125" customWidth="1"/>
    <col min="1550" max="1550" width="15.85546875" customWidth="1"/>
    <col min="1551" max="1551" width="19.42578125" customWidth="1"/>
    <col min="1552" max="1552" width="13.5703125" customWidth="1"/>
    <col min="1553" max="1553" width="21.85546875" customWidth="1"/>
    <col min="1554" max="1554" width="15.42578125" customWidth="1"/>
    <col min="1559" max="1559" width="25" customWidth="1"/>
    <col min="1560" max="1560" width="32.140625" customWidth="1"/>
    <col min="1792" max="1792" width="4.7109375" customWidth="1"/>
    <col min="1793" max="1793" width="16.85546875" customWidth="1"/>
    <col min="1794" max="1794" width="17.7109375" customWidth="1"/>
    <col min="1800" max="1802" width="10" customWidth="1"/>
    <col min="1803" max="1803" width="7.7109375" customWidth="1"/>
    <col min="1804" max="1804" width="10" customWidth="1"/>
    <col min="1805" max="1805" width="22.5703125" customWidth="1"/>
    <col min="1806" max="1806" width="15.85546875" customWidth="1"/>
    <col min="1807" max="1807" width="19.42578125" customWidth="1"/>
    <col min="1808" max="1808" width="13.5703125" customWidth="1"/>
    <col min="1809" max="1809" width="21.85546875" customWidth="1"/>
    <col min="1810" max="1810" width="15.42578125" customWidth="1"/>
    <col min="1815" max="1815" width="25" customWidth="1"/>
    <col min="1816" max="1816" width="32.140625" customWidth="1"/>
    <col min="2048" max="2048" width="4.7109375" customWidth="1"/>
    <col min="2049" max="2049" width="16.85546875" customWidth="1"/>
    <col min="2050" max="2050" width="17.7109375" customWidth="1"/>
    <col min="2056" max="2058" width="10" customWidth="1"/>
    <col min="2059" max="2059" width="7.7109375" customWidth="1"/>
    <col min="2060" max="2060" width="10" customWidth="1"/>
    <col min="2061" max="2061" width="22.5703125" customWidth="1"/>
    <col min="2062" max="2062" width="15.85546875" customWidth="1"/>
    <col min="2063" max="2063" width="19.42578125" customWidth="1"/>
    <col min="2064" max="2064" width="13.5703125" customWidth="1"/>
    <col min="2065" max="2065" width="21.85546875" customWidth="1"/>
    <col min="2066" max="2066" width="15.42578125" customWidth="1"/>
    <col min="2071" max="2071" width="25" customWidth="1"/>
    <col min="2072" max="2072" width="32.140625" customWidth="1"/>
    <col min="2304" max="2304" width="4.7109375" customWidth="1"/>
    <col min="2305" max="2305" width="16.85546875" customWidth="1"/>
    <col min="2306" max="2306" width="17.7109375" customWidth="1"/>
    <col min="2312" max="2314" width="10" customWidth="1"/>
    <col min="2315" max="2315" width="7.7109375" customWidth="1"/>
    <col min="2316" max="2316" width="10" customWidth="1"/>
    <col min="2317" max="2317" width="22.5703125" customWidth="1"/>
    <col min="2318" max="2318" width="15.85546875" customWidth="1"/>
    <col min="2319" max="2319" width="19.42578125" customWidth="1"/>
    <col min="2320" max="2320" width="13.5703125" customWidth="1"/>
    <col min="2321" max="2321" width="21.85546875" customWidth="1"/>
    <col min="2322" max="2322" width="15.42578125" customWidth="1"/>
    <col min="2327" max="2327" width="25" customWidth="1"/>
    <col min="2328" max="2328" width="32.140625" customWidth="1"/>
    <col min="2560" max="2560" width="4.7109375" customWidth="1"/>
    <col min="2561" max="2561" width="16.85546875" customWidth="1"/>
    <col min="2562" max="2562" width="17.7109375" customWidth="1"/>
    <col min="2568" max="2570" width="10" customWidth="1"/>
    <col min="2571" max="2571" width="7.7109375" customWidth="1"/>
    <col min="2572" max="2572" width="10" customWidth="1"/>
    <col min="2573" max="2573" width="22.5703125" customWidth="1"/>
    <col min="2574" max="2574" width="15.85546875" customWidth="1"/>
    <col min="2575" max="2575" width="19.42578125" customWidth="1"/>
    <col min="2576" max="2576" width="13.5703125" customWidth="1"/>
    <col min="2577" max="2577" width="21.85546875" customWidth="1"/>
    <col min="2578" max="2578" width="15.42578125" customWidth="1"/>
    <col min="2583" max="2583" width="25" customWidth="1"/>
    <col min="2584" max="2584" width="32.140625" customWidth="1"/>
    <col min="2816" max="2816" width="4.7109375" customWidth="1"/>
    <col min="2817" max="2817" width="16.85546875" customWidth="1"/>
    <col min="2818" max="2818" width="17.7109375" customWidth="1"/>
    <col min="2824" max="2826" width="10" customWidth="1"/>
    <col min="2827" max="2827" width="7.7109375" customWidth="1"/>
    <col min="2828" max="2828" width="10" customWidth="1"/>
    <col min="2829" max="2829" width="22.5703125" customWidth="1"/>
    <col min="2830" max="2830" width="15.85546875" customWidth="1"/>
    <col min="2831" max="2831" width="19.42578125" customWidth="1"/>
    <col min="2832" max="2832" width="13.5703125" customWidth="1"/>
    <col min="2833" max="2833" width="21.85546875" customWidth="1"/>
    <col min="2834" max="2834" width="15.42578125" customWidth="1"/>
    <col min="2839" max="2839" width="25" customWidth="1"/>
    <col min="2840" max="2840" width="32.140625" customWidth="1"/>
    <col min="3072" max="3072" width="4.7109375" customWidth="1"/>
    <col min="3073" max="3073" width="16.85546875" customWidth="1"/>
    <col min="3074" max="3074" width="17.7109375" customWidth="1"/>
    <col min="3080" max="3082" width="10" customWidth="1"/>
    <col min="3083" max="3083" width="7.7109375" customWidth="1"/>
    <col min="3084" max="3084" width="10" customWidth="1"/>
    <col min="3085" max="3085" width="22.5703125" customWidth="1"/>
    <col min="3086" max="3086" width="15.85546875" customWidth="1"/>
    <col min="3087" max="3087" width="19.42578125" customWidth="1"/>
    <col min="3088" max="3088" width="13.5703125" customWidth="1"/>
    <col min="3089" max="3089" width="21.85546875" customWidth="1"/>
    <col min="3090" max="3090" width="15.42578125" customWidth="1"/>
    <col min="3095" max="3095" width="25" customWidth="1"/>
    <col min="3096" max="3096" width="32.140625" customWidth="1"/>
    <col min="3328" max="3328" width="4.7109375" customWidth="1"/>
    <col min="3329" max="3329" width="16.85546875" customWidth="1"/>
    <col min="3330" max="3330" width="17.7109375" customWidth="1"/>
    <col min="3336" max="3338" width="10" customWidth="1"/>
    <col min="3339" max="3339" width="7.7109375" customWidth="1"/>
    <col min="3340" max="3340" width="10" customWidth="1"/>
    <col min="3341" max="3341" width="22.5703125" customWidth="1"/>
    <col min="3342" max="3342" width="15.85546875" customWidth="1"/>
    <col min="3343" max="3343" width="19.42578125" customWidth="1"/>
    <col min="3344" max="3344" width="13.5703125" customWidth="1"/>
    <col min="3345" max="3345" width="21.85546875" customWidth="1"/>
    <col min="3346" max="3346" width="15.42578125" customWidth="1"/>
    <col min="3351" max="3351" width="25" customWidth="1"/>
    <col min="3352" max="3352" width="32.140625" customWidth="1"/>
    <col min="3584" max="3584" width="4.7109375" customWidth="1"/>
    <col min="3585" max="3585" width="16.85546875" customWidth="1"/>
    <col min="3586" max="3586" width="17.7109375" customWidth="1"/>
    <col min="3592" max="3594" width="10" customWidth="1"/>
    <col min="3595" max="3595" width="7.7109375" customWidth="1"/>
    <col min="3596" max="3596" width="10" customWidth="1"/>
    <col min="3597" max="3597" width="22.5703125" customWidth="1"/>
    <col min="3598" max="3598" width="15.85546875" customWidth="1"/>
    <col min="3599" max="3599" width="19.42578125" customWidth="1"/>
    <col min="3600" max="3600" width="13.5703125" customWidth="1"/>
    <col min="3601" max="3601" width="21.85546875" customWidth="1"/>
    <col min="3602" max="3602" width="15.42578125" customWidth="1"/>
    <col min="3607" max="3607" width="25" customWidth="1"/>
    <col min="3608" max="3608" width="32.140625" customWidth="1"/>
    <col min="3840" max="3840" width="4.7109375" customWidth="1"/>
    <col min="3841" max="3841" width="16.85546875" customWidth="1"/>
    <col min="3842" max="3842" width="17.7109375" customWidth="1"/>
    <col min="3848" max="3850" width="10" customWidth="1"/>
    <col min="3851" max="3851" width="7.7109375" customWidth="1"/>
    <col min="3852" max="3852" width="10" customWidth="1"/>
    <col min="3853" max="3853" width="22.5703125" customWidth="1"/>
    <col min="3854" max="3854" width="15.85546875" customWidth="1"/>
    <col min="3855" max="3855" width="19.42578125" customWidth="1"/>
    <col min="3856" max="3856" width="13.5703125" customWidth="1"/>
    <col min="3857" max="3857" width="21.85546875" customWidth="1"/>
    <col min="3858" max="3858" width="15.42578125" customWidth="1"/>
    <col min="3863" max="3863" width="25" customWidth="1"/>
    <col min="3864" max="3864" width="32.140625" customWidth="1"/>
    <col min="4096" max="4096" width="4.7109375" customWidth="1"/>
    <col min="4097" max="4097" width="16.85546875" customWidth="1"/>
    <col min="4098" max="4098" width="17.7109375" customWidth="1"/>
    <col min="4104" max="4106" width="10" customWidth="1"/>
    <col min="4107" max="4107" width="7.7109375" customWidth="1"/>
    <col min="4108" max="4108" width="10" customWidth="1"/>
    <col min="4109" max="4109" width="22.5703125" customWidth="1"/>
    <col min="4110" max="4110" width="15.85546875" customWidth="1"/>
    <col min="4111" max="4111" width="19.42578125" customWidth="1"/>
    <col min="4112" max="4112" width="13.5703125" customWidth="1"/>
    <col min="4113" max="4113" width="21.85546875" customWidth="1"/>
    <col min="4114" max="4114" width="15.42578125" customWidth="1"/>
    <col min="4119" max="4119" width="25" customWidth="1"/>
    <col min="4120" max="4120" width="32.140625" customWidth="1"/>
    <col min="4352" max="4352" width="4.7109375" customWidth="1"/>
    <col min="4353" max="4353" width="16.85546875" customWidth="1"/>
    <col min="4354" max="4354" width="17.7109375" customWidth="1"/>
    <col min="4360" max="4362" width="10" customWidth="1"/>
    <col min="4363" max="4363" width="7.7109375" customWidth="1"/>
    <col min="4364" max="4364" width="10" customWidth="1"/>
    <col min="4365" max="4365" width="22.5703125" customWidth="1"/>
    <col min="4366" max="4366" width="15.85546875" customWidth="1"/>
    <col min="4367" max="4367" width="19.42578125" customWidth="1"/>
    <col min="4368" max="4368" width="13.5703125" customWidth="1"/>
    <col min="4369" max="4369" width="21.85546875" customWidth="1"/>
    <col min="4370" max="4370" width="15.42578125" customWidth="1"/>
    <col min="4375" max="4375" width="25" customWidth="1"/>
    <col min="4376" max="4376" width="32.140625" customWidth="1"/>
    <col min="4608" max="4608" width="4.7109375" customWidth="1"/>
    <col min="4609" max="4609" width="16.85546875" customWidth="1"/>
    <col min="4610" max="4610" width="17.7109375" customWidth="1"/>
    <col min="4616" max="4618" width="10" customWidth="1"/>
    <col min="4619" max="4619" width="7.7109375" customWidth="1"/>
    <col min="4620" max="4620" width="10" customWidth="1"/>
    <col min="4621" max="4621" width="22.5703125" customWidth="1"/>
    <col min="4622" max="4622" width="15.85546875" customWidth="1"/>
    <col min="4623" max="4623" width="19.42578125" customWidth="1"/>
    <col min="4624" max="4624" width="13.5703125" customWidth="1"/>
    <col min="4625" max="4625" width="21.85546875" customWidth="1"/>
    <col min="4626" max="4626" width="15.42578125" customWidth="1"/>
    <col min="4631" max="4631" width="25" customWidth="1"/>
    <col min="4632" max="4632" width="32.140625" customWidth="1"/>
    <col min="4864" max="4864" width="4.7109375" customWidth="1"/>
    <col min="4865" max="4865" width="16.85546875" customWidth="1"/>
    <col min="4866" max="4866" width="17.7109375" customWidth="1"/>
    <col min="4872" max="4874" width="10" customWidth="1"/>
    <col min="4875" max="4875" width="7.7109375" customWidth="1"/>
    <col min="4876" max="4876" width="10" customWidth="1"/>
    <col min="4877" max="4877" width="22.5703125" customWidth="1"/>
    <col min="4878" max="4878" width="15.85546875" customWidth="1"/>
    <col min="4879" max="4879" width="19.42578125" customWidth="1"/>
    <col min="4880" max="4880" width="13.5703125" customWidth="1"/>
    <col min="4881" max="4881" width="21.85546875" customWidth="1"/>
    <col min="4882" max="4882" width="15.42578125" customWidth="1"/>
    <col min="4887" max="4887" width="25" customWidth="1"/>
    <col min="4888" max="4888" width="32.140625" customWidth="1"/>
    <col min="5120" max="5120" width="4.7109375" customWidth="1"/>
    <col min="5121" max="5121" width="16.85546875" customWidth="1"/>
    <col min="5122" max="5122" width="17.7109375" customWidth="1"/>
    <col min="5128" max="5130" width="10" customWidth="1"/>
    <col min="5131" max="5131" width="7.7109375" customWidth="1"/>
    <col min="5132" max="5132" width="10" customWidth="1"/>
    <col min="5133" max="5133" width="22.5703125" customWidth="1"/>
    <col min="5134" max="5134" width="15.85546875" customWidth="1"/>
    <col min="5135" max="5135" width="19.42578125" customWidth="1"/>
    <col min="5136" max="5136" width="13.5703125" customWidth="1"/>
    <col min="5137" max="5137" width="21.85546875" customWidth="1"/>
    <col min="5138" max="5138" width="15.42578125" customWidth="1"/>
    <col min="5143" max="5143" width="25" customWidth="1"/>
    <col min="5144" max="5144" width="32.140625" customWidth="1"/>
    <col min="5376" max="5376" width="4.7109375" customWidth="1"/>
    <col min="5377" max="5377" width="16.85546875" customWidth="1"/>
    <col min="5378" max="5378" width="17.7109375" customWidth="1"/>
    <col min="5384" max="5386" width="10" customWidth="1"/>
    <col min="5387" max="5387" width="7.7109375" customWidth="1"/>
    <col min="5388" max="5388" width="10" customWidth="1"/>
    <col min="5389" max="5389" width="22.5703125" customWidth="1"/>
    <col min="5390" max="5390" width="15.85546875" customWidth="1"/>
    <col min="5391" max="5391" width="19.42578125" customWidth="1"/>
    <col min="5392" max="5392" width="13.5703125" customWidth="1"/>
    <col min="5393" max="5393" width="21.85546875" customWidth="1"/>
    <col min="5394" max="5394" width="15.42578125" customWidth="1"/>
    <col min="5399" max="5399" width="25" customWidth="1"/>
    <col min="5400" max="5400" width="32.140625" customWidth="1"/>
    <col min="5632" max="5632" width="4.7109375" customWidth="1"/>
    <col min="5633" max="5633" width="16.85546875" customWidth="1"/>
    <col min="5634" max="5634" width="17.7109375" customWidth="1"/>
    <col min="5640" max="5642" width="10" customWidth="1"/>
    <col min="5643" max="5643" width="7.7109375" customWidth="1"/>
    <col min="5644" max="5644" width="10" customWidth="1"/>
    <col min="5645" max="5645" width="22.5703125" customWidth="1"/>
    <col min="5646" max="5646" width="15.85546875" customWidth="1"/>
    <col min="5647" max="5647" width="19.42578125" customWidth="1"/>
    <col min="5648" max="5648" width="13.5703125" customWidth="1"/>
    <col min="5649" max="5649" width="21.85546875" customWidth="1"/>
    <col min="5650" max="5650" width="15.42578125" customWidth="1"/>
    <col min="5655" max="5655" width="25" customWidth="1"/>
    <col min="5656" max="5656" width="32.140625" customWidth="1"/>
    <col min="5888" max="5888" width="4.7109375" customWidth="1"/>
    <col min="5889" max="5889" width="16.85546875" customWidth="1"/>
    <col min="5890" max="5890" width="17.7109375" customWidth="1"/>
    <col min="5896" max="5898" width="10" customWidth="1"/>
    <col min="5899" max="5899" width="7.7109375" customWidth="1"/>
    <col min="5900" max="5900" width="10" customWidth="1"/>
    <col min="5901" max="5901" width="22.5703125" customWidth="1"/>
    <col min="5902" max="5902" width="15.85546875" customWidth="1"/>
    <col min="5903" max="5903" width="19.42578125" customWidth="1"/>
    <col min="5904" max="5904" width="13.5703125" customWidth="1"/>
    <col min="5905" max="5905" width="21.85546875" customWidth="1"/>
    <col min="5906" max="5906" width="15.42578125" customWidth="1"/>
    <col min="5911" max="5911" width="25" customWidth="1"/>
    <col min="5912" max="5912" width="32.140625" customWidth="1"/>
    <col min="6144" max="6144" width="4.7109375" customWidth="1"/>
    <col min="6145" max="6145" width="16.85546875" customWidth="1"/>
    <col min="6146" max="6146" width="17.7109375" customWidth="1"/>
    <col min="6152" max="6154" width="10" customWidth="1"/>
    <col min="6155" max="6155" width="7.7109375" customWidth="1"/>
    <col min="6156" max="6156" width="10" customWidth="1"/>
    <col min="6157" max="6157" width="22.5703125" customWidth="1"/>
    <col min="6158" max="6158" width="15.85546875" customWidth="1"/>
    <col min="6159" max="6159" width="19.42578125" customWidth="1"/>
    <col min="6160" max="6160" width="13.5703125" customWidth="1"/>
    <col min="6161" max="6161" width="21.85546875" customWidth="1"/>
    <col min="6162" max="6162" width="15.42578125" customWidth="1"/>
    <col min="6167" max="6167" width="25" customWidth="1"/>
    <col min="6168" max="6168" width="32.140625" customWidth="1"/>
    <col min="6400" max="6400" width="4.7109375" customWidth="1"/>
    <col min="6401" max="6401" width="16.85546875" customWidth="1"/>
    <col min="6402" max="6402" width="17.7109375" customWidth="1"/>
    <col min="6408" max="6410" width="10" customWidth="1"/>
    <col min="6411" max="6411" width="7.7109375" customWidth="1"/>
    <col min="6412" max="6412" width="10" customWidth="1"/>
    <col min="6413" max="6413" width="22.5703125" customWidth="1"/>
    <col min="6414" max="6414" width="15.85546875" customWidth="1"/>
    <col min="6415" max="6415" width="19.42578125" customWidth="1"/>
    <col min="6416" max="6416" width="13.5703125" customWidth="1"/>
    <col min="6417" max="6417" width="21.85546875" customWidth="1"/>
    <col min="6418" max="6418" width="15.42578125" customWidth="1"/>
    <col min="6423" max="6423" width="25" customWidth="1"/>
    <col min="6424" max="6424" width="32.140625" customWidth="1"/>
    <col min="6656" max="6656" width="4.7109375" customWidth="1"/>
    <col min="6657" max="6657" width="16.85546875" customWidth="1"/>
    <col min="6658" max="6658" width="17.7109375" customWidth="1"/>
    <col min="6664" max="6666" width="10" customWidth="1"/>
    <col min="6667" max="6667" width="7.7109375" customWidth="1"/>
    <col min="6668" max="6668" width="10" customWidth="1"/>
    <col min="6669" max="6669" width="22.5703125" customWidth="1"/>
    <col min="6670" max="6670" width="15.85546875" customWidth="1"/>
    <col min="6671" max="6671" width="19.42578125" customWidth="1"/>
    <col min="6672" max="6672" width="13.5703125" customWidth="1"/>
    <col min="6673" max="6673" width="21.85546875" customWidth="1"/>
    <col min="6674" max="6674" width="15.42578125" customWidth="1"/>
    <col min="6679" max="6679" width="25" customWidth="1"/>
    <col min="6680" max="6680" width="32.140625" customWidth="1"/>
    <col min="6912" max="6912" width="4.7109375" customWidth="1"/>
    <col min="6913" max="6913" width="16.85546875" customWidth="1"/>
    <col min="6914" max="6914" width="17.7109375" customWidth="1"/>
    <col min="6920" max="6922" width="10" customWidth="1"/>
    <col min="6923" max="6923" width="7.7109375" customWidth="1"/>
    <col min="6924" max="6924" width="10" customWidth="1"/>
    <col min="6925" max="6925" width="22.5703125" customWidth="1"/>
    <col min="6926" max="6926" width="15.85546875" customWidth="1"/>
    <col min="6927" max="6927" width="19.42578125" customWidth="1"/>
    <col min="6928" max="6928" width="13.5703125" customWidth="1"/>
    <col min="6929" max="6929" width="21.85546875" customWidth="1"/>
    <col min="6930" max="6930" width="15.42578125" customWidth="1"/>
    <col min="6935" max="6935" width="25" customWidth="1"/>
    <col min="6936" max="6936" width="32.140625" customWidth="1"/>
    <col min="7168" max="7168" width="4.7109375" customWidth="1"/>
    <col min="7169" max="7169" width="16.85546875" customWidth="1"/>
    <col min="7170" max="7170" width="17.7109375" customWidth="1"/>
    <col min="7176" max="7178" width="10" customWidth="1"/>
    <col min="7179" max="7179" width="7.7109375" customWidth="1"/>
    <col min="7180" max="7180" width="10" customWidth="1"/>
    <col min="7181" max="7181" width="22.5703125" customWidth="1"/>
    <col min="7182" max="7182" width="15.85546875" customWidth="1"/>
    <col min="7183" max="7183" width="19.42578125" customWidth="1"/>
    <col min="7184" max="7184" width="13.5703125" customWidth="1"/>
    <col min="7185" max="7185" width="21.85546875" customWidth="1"/>
    <col min="7186" max="7186" width="15.42578125" customWidth="1"/>
    <col min="7191" max="7191" width="25" customWidth="1"/>
    <col min="7192" max="7192" width="32.140625" customWidth="1"/>
    <col min="7424" max="7424" width="4.7109375" customWidth="1"/>
    <col min="7425" max="7425" width="16.85546875" customWidth="1"/>
    <col min="7426" max="7426" width="17.7109375" customWidth="1"/>
    <col min="7432" max="7434" width="10" customWidth="1"/>
    <col min="7435" max="7435" width="7.7109375" customWidth="1"/>
    <col min="7436" max="7436" width="10" customWidth="1"/>
    <col min="7437" max="7437" width="22.5703125" customWidth="1"/>
    <col min="7438" max="7438" width="15.85546875" customWidth="1"/>
    <col min="7439" max="7439" width="19.42578125" customWidth="1"/>
    <col min="7440" max="7440" width="13.5703125" customWidth="1"/>
    <col min="7441" max="7441" width="21.85546875" customWidth="1"/>
    <col min="7442" max="7442" width="15.42578125" customWidth="1"/>
    <col min="7447" max="7447" width="25" customWidth="1"/>
    <col min="7448" max="7448" width="32.140625" customWidth="1"/>
    <col min="7680" max="7680" width="4.7109375" customWidth="1"/>
    <col min="7681" max="7681" width="16.85546875" customWidth="1"/>
    <col min="7682" max="7682" width="17.7109375" customWidth="1"/>
    <col min="7688" max="7690" width="10" customWidth="1"/>
    <col min="7691" max="7691" width="7.7109375" customWidth="1"/>
    <col min="7692" max="7692" width="10" customWidth="1"/>
    <col min="7693" max="7693" width="22.5703125" customWidth="1"/>
    <col min="7694" max="7694" width="15.85546875" customWidth="1"/>
    <col min="7695" max="7695" width="19.42578125" customWidth="1"/>
    <col min="7696" max="7696" width="13.5703125" customWidth="1"/>
    <col min="7697" max="7697" width="21.85546875" customWidth="1"/>
    <col min="7698" max="7698" width="15.42578125" customWidth="1"/>
    <col min="7703" max="7703" width="25" customWidth="1"/>
    <col min="7704" max="7704" width="32.140625" customWidth="1"/>
    <col min="7936" max="7936" width="4.7109375" customWidth="1"/>
    <col min="7937" max="7937" width="16.85546875" customWidth="1"/>
    <col min="7938" max="7938" width="17.7109375" customWidth="1"/>
    <col min="7944" max="7946" width="10" customWidth="1"/>
    <col min="7947" max="7947" width="7.7109375" customWidth="1"/>
    <col min="7948" max="7948" width="10" customWidth="1"/>
    <col min="7949" max="7949" width="22.5703125" customWidth="1"/>
    <col min="7950" max="7950" width="15.85546875" customWidth="1"/>
    <col min="7951" max="7951" width="19.42578125" customWidth="1"/>
    <col min="7952" max="7952" width="13.5703125" customWidth="1"/>
    <col min="7953" max="7953" width="21.85546875" customWidth="1"/>
    <col min="7954" max="7954" width="15.42578125" customWidth="1"/>
    <col min="7959" max="7959" width="25" customWidth="1"/>
    <col min="7960" max="7960" width="32.140625" customWidth="1"/>
    <col min="8192" max="8192" width="4.7109375" customWidth="1"/>
    <col min="8193" max="8193" width="16.85546875" customWidth="1"/>
    <col min="8194" max="8194" width="17.7109375" customWidth="1"/>
    <col min="8200" max="8202" width="10" customWidth="1"/>
    <col min="8203" max="8203" width="7.7109375" customWidth="1"/>
    <col min="8204" max="8204" width="10" customWidth="1"/>
    <col min="8205" max="8205" width="22.5703125" customWidth="1"/>
    <col min="8206" max="8206" width="15.85546875" customWidth="1"/>
    <col min="8207" max="8207" width="19.42578125" customWidth="1"/>
    <col min="8208" max="8208" width="13.5703125" customWidth="1"/>
    <col min="8209" max="8209" width="21.85546875" customWidth="1"/>
    <col min="8210" max="8210" width="15.42578125" customWidth="1"/>
    <col min="8215" max="8215" width="25" customWidth="1"/>
    <col min="8216" max="8216" width="32.140625" customWidth="1"/>
    <col min="8448" max="8448" width="4.7109375" customWidth="1"/>
    <col min="8449" max="8449" width="16.85546875" customWidth="1"/>
    <col min="8450" max="8450" width="17.7109375" customWidth="1"/>
    <col min="8456" max="8458" width="10" customWidth="1"/>
    <col min="8459" max="8459" width="7.7109375" customWidth="1"/>
    <col min="8460" max="8460" width="10" customWidth="1"/>
    <col min="8461" max="8461" width="22.5703125" customWidth="1"/>
    <col min="8462" max="8462" width="15.85546875" customWidth="1"/>
    <col min="8463" max="8463" width="19.42578125" customWidth="1"/>
    <col min="8464" max="8464" width="13.5703125" customWidth="1"/>
    <col min="8465" max="8465" width="21.85546875" customWidth="1"/>
    <col min="8466" max="8466" width="15.42578125" customWidth="1"/>
    <col min="8471" max="8471" width="25" customWidth="1"/>
    <col min="8472" max="8472" width="32.140625" customWidth="1"/>
    <col min="8704" max="8704" width="4.7109375" customWidth="1"/>
    <col min="8705" max="8705" width="16.85546875" customWidth="1"/>
    <col min="8706" max="8706" width="17.7109375" customWidth="1"/>
    <col min="8712" max="8714" width="10" customWidth="1"/>
    <col min="8715" max="8715" width="7.7109375" customWidth="1"/>
    <col min="8716" max="8716" width="10" customWidth="1"/>
    <col min="8717" max="8717" width="22.5703125" customWidth="1"/>
    <col min="8718" max="8718" width="15.85546875" customWidth="1"/>
    <col min="8719" max="8719" width="19.42578125" customWidth="1"/>
    <col min="8720" max="8720" width="13.5703125" customWidth="1"/>
    <col min="8721" max="8721" width="21.85546875" customWidth="1"/>
    <col min="8722" max="8722" width="15.42578125" customWidth="1"/>
    <col min="8727" max="8727" width="25" customWidth="1"/>
    <col min="8728" max="8728" width="32.140625" customWidth="1"/>
    <col min="8960" max="8960" width="4.7109375" customWidth="1"/>
    <col min="8961" max="8961" width="16.85546875" customWidth="1"/>
    <col min="8962" max="8962" width="17.7109375" customWidth="1"/>
    <col min="8968" max="8970" width="10" customWidth="1"/>
    <col min="8971" max="8971" width="7.7109375" customWidth="1"/>
    <col min="8972" max="8972" width="10" customWidth="1"/>
    <col min="8973" max="8973" width="22.5703125" customWidth="1"/>
    <col min="8974" max="8974" width="15.85546875" customWidth="1"/>
    <col min="8975" max="8975" width="19.42578125" customWidth="1"/>
    <col min="8976" max="8976" width="13.5703125" customWidth="1"/>
    <col min="8977" max="8977" width="21.85546875" customWidth="1"/>
    <col min="8978" max="8978" width="15.42578125" customWidth="1"/>
    <col min="8983" max="8983" width="25" customWidth="1"/>
    <col min="8984" max="8984" width="32.140625" customWidth="1"/>
    <col min="9216" max="9216" width="4.7109375" customWidth="1"/>
    <col min="9217" max="9217" width="16.85546875" customWidth="1"/>
    <col min="9218" max="9218" width="17.7109375" customWidth="1"/>
    <col min="9224" max="9226" width="10" customWidth="1"/>
    <col min="9227" max="9227" width="7.7109375" customWidth="1"/>
    <col min="9228" max="9228" width="10" customWidth="1"/>
    <col min="9229" max="9229" width="22.5703125" customWidth="1"/>
    <col min="9230" max="9230" width="15.85546875" customWidth="1"/>
    <col min="9231" max="9231" width="19.42578125" customWidth="1"/>
    <col min="9232" max="9232" width="13.5703125" customWidth="1"/>
    <col min="9233" max="9233" width="21.85546875" customWidth="1"/>
    <col min="9234" max="9234" width="15.42578125" customWidth="1"/>
    <col min="9239" max="9239" width="25" customWidth="1"/>
    <col min="9240" max="9240" width="32.140625" customWidth="1"/>
    <col min="9472" max="9472" width="4.7109375" customWidth="1"/>
    <col min="9473" max="9473" width="16.85546875" customWidth="1"/>
    <col min="9474" max="9474" width="17.7109375" customWidth="1"/>
    <col min="9480" max="9482" width="10" customWidth="1"/>
    <col min="9483" max="9483" width="7.7109375" customWidth="1"/>
    <col min="9484" max="9484" width="10" customWidth="1"/>
    <col min="9485" max="9485" width="22.5703125" customWidth="1"/>
    <col min="9486" max="9486" width="15.85546875" customWidth="1"/>
    <col min="9487" max="9487" width="19.42578125" customWidth="1"/>
    <col min="9488" max="9488" width="13.5703125" customWidth="1"/>
    <col min="9489" max="9489" width="21.85546875" customWidth="1"/>
    <col min="9490" max="9490" width="15.42578125" customWidth="1"/>
    <col min="9495" max="9495" width="25" customWidth="1"/>
    <col min="9496" max="9496" width="32.140625" customWidth="1"/>
    <col min="9728" max="9728" width="4.7109375" customWidth="1"/>
    <col min="9729" max="9729" width="16.85546875" customWidth="1"/>
    <col min="9730" max="9730" width="17.7109375" customWidth="1"/>
    <col min="9736" max="9738" width="10" customWidth="1"/>
    <col min="9739" max="9739" width="7.7109375" customWidth="1"/>
    <col min="9740" max="9740" width="10" customWidth="1"/>
    <col min="9741" max="9741" width="22.5703125" customWidth="1"/>
    <col min="9742" max="9742" width="15.85546875" customWidth="1"/>
    <col min="9743" max="9743" width="19.42578125" customWidth="1"/>
    <col min="9744" max="9744" width="13.5703125" customWidth="1"/>
    <col min="9745" max="9745" width="21.85546875" customWidth="1"/>
    <col min="9746" max="9746" width="15.42578125" customWidth="1"/>
    <col min="9751" max="9751" width="25" customWidth="1"/>
    <col min="9752" max="9752" width="32.140625" customWidth="1"/>
    <col min="9984" max="9984" width="4.7109375" customWidth="1"/>
    <col min="9985" max="9985" width="16.85546875" customWidth="1"/>
    <col min="9986" max="9986" width="17.7109375" customWidth="1"/>
    <col min="9992" max="9994" width="10" customWidth="1"/>
    <col min="9995" max="9995" width="7.7109375" customWidth="1"/>
    <col min="9996" max="9996" width="10" customWidth="1"/>
    <col min="9997" max="9997" width="22.5703125" customWidth="1"/>
    <col min="9998" max="9998" width="15.85546875" customWidth="1"/>
    <col min="9999" max="9999" width="19.42578125" customWidth="1"/>
    <col min="10000" max="10000" width="13.5703125" customWidth="1"/>
    <col min="10001" max="10001" width="21.85546875" customWidth="1"/>
    <col min="10002" max="10002" width="15.42578125" customWidth="1"/>
    <col min="10007" max="10007" width="25" customWidth="1"/>
    <col min="10008" max="10008" width="32.140625" customWidth="1"/>
    <col min="10240" max="10240" width="4.7109375" customWidth="1"/>
    <col min="10241" max="10241" width="16.85546875" customWidth="1"/>
    <col min="10242" max="10242" width="17.7109375" customWidth="1"/>
    <col min="10248" max="10250" width="10" customWidth="1"/>
    <col min="10251" max="10251" width="7.7109375" customWidth="1"/>
    <col min="10252" max="10252" width="10" customWidth="1"/>
    <col min="10253" max="10253" width="22.5703125" customWidth="1"/>
    <col min="10254" max="10254" width="15.85546875" customWidth="1"/>
    <col min="10255" max="10255" width="19.42578125" customWidth="1"/>
    <col min="10256" max="10256" width="13.5703125" customWidth="1"/>
    <col min="10257" max="10257" width="21.85546875" customWidth="1"/>
    <col min="10258" max="10258" width="15.42578125" customWidth="1"/>
    <col min="10263" max="10263" width="25" customWidth="1"/>
    <col min="10264" max="10264" width="32.140625" customWidth="1"/>
    <col min="10496" max="10496" width="4.7109375" customWidth="1"/>
    <col min="10497" max="10497" width="16.85546875" customWidth="1"/>
    <col min="10498" max="10498" width="17.7109375" customWidth="1"/>
    <col min="10504" max="10506" width="10" customWidth="1"/>
    <col min="10507" max="10507" width="7.7109375" customWidth="1"/>
    <col min="10508" max="10508" width="10" customWidth="1"/>
    <col min="10509" max="10509" width="22.5703125" customWidth="1"/>
    <col min="10510" max="10510" width="15.85546875" customWidth="1"/>
    <col min="10511" max="10511" width="19.42578125" customWidth="1"/>
    <col min="10512" max="10512" width="13.5703125" customWidth="1"/>
    <col min="10513" max="10513" width="21.85546875" customWidth="1"/>
    <col min="10514" max="10514" width="15.42578125" customWidth="1"/>
    <col min="10519" max="10519" width="25" customWidth="1"/>
    <col min="10520" max="10520" width="32.140625" customWidth="1"/>
    <col min="10752" max="10752" width="4.7109375" customWidth="1"/>
    <col min="10753" max="10753" width="16.85546875" customWidth="1"/>
    <col min="10754" max="10754" width="17.7109375" customWidth="1"/>
    <col min="10760" max="10762" width="10" customWidth="1"/>
    <col min="10763" max="10763" width="7.7109375" customWidth="1"/>
    <col min="10764" max="10764" width="10" customWidth="1"/>
    <col min="10765" max="10765" width="22.5703125" customWidth="1"/>
    <col min="10766" max="10766" width="15.85546875" customWidth="1"/>
    <col min="10767" max="10767" width="19.42578125" customWidth="1"/>
    <col min="10768" max="10768" width="13.5703125" customWidth="1"/>
    <col min="10769" max="10769" width="21.85546875" customWidth="1"/>
    <col min="10770" max="10770" width="15.42578125" customWidth="1"/>
    <col min="10775" max="10775" width="25" customWidth="1"/>
    <col min="10776" max="10776" width="32.140625" customWidth="1"/>
    <col min="11008" max="11008" width="4.7109375" customWidth="1"/>
    <col min="11009" max="11009" width="16.85546875" customWidth="1"/>
    <col min="11010" max="11010" width="17.7109375" customWidth="1"/>
    <col min="11016" max="11018" width="10" customWidth="1"/>
    <col min="11019" max="11019" width="7.7109375" customWidth="1"/>
    <col min="11020" max="11020" width="10" customWidth="1"/>
    <col min="11021" max="11021" width="22.5703125" customWidth="1"/>
    <col min="11022" max="11022" width="15.85546875" customWidth="1"/>
    <col min="11023" max="11023" width="19.42578125" customWidth="1"/>
    <col min="11024" max="11024" width="13.5703125" customWidth="1"/>
    <col min="11025" max="11025" width="21.85546875" customWidth="1"/>
    <col min="11026" max="11026" width="15.42578125" customWidth="1"/>
    <col min="11031" max="11031" width="25" customWidth="1"/>
    <col min="11032" max="11032" width="32.140625" customWidth="1"/>
    <col min="11264" max="11264" width="4.7109375" customWidth="1"/>
    <col min="11265" max="11265" width="16.85546875" customWidth="1"/>
    <col min="11266" max="11266" width="17.7109375" customWidth="1"/>
    <col min="11272" max="11274" width="10" customWidth="1"/>
    <col min="11275" max="11275" width="7.7109375" customWidth="1"/>
    <col min="11276" max="11276" width="10" customWidth="1"/>
    <col min="11277" max="11277" width="22.5703125" customWidth="1"/>
    <col min="11278" max="11278" width="15.85546875" customWidth="1"/>
    <col min="11279" max="11279" width="19.42578125" customWidth="1"/>
    <col min="11280" max="11280" width="13.5703125" customWidth="1"/>
    <col min="11281" max="11281" width="21.85546875" customWidth="1"/>
    <col min="11282" max="11282" width="15.42578125" customWidth="1"/>
    <col min="11287" max="11287" width="25" customWidth="1"/>
    <col min="11288" max="11288" width="32.140625" customWidth="1"/>
    <col min="11520" max="11520" width="4.7109375" customWidth="1"/>
    <col min="11521" max="11521" width="16.85546875" customWidth="1"/>
    <col min="11522" max="11522" width="17.7109375" customWidth="1"/>
    <col min="11528" max="11530" width="10" customWidth="1"/>
    <col min="11531" max="11531" width="7.7109375" customWidth="1"/>
    <col min="11532" max="11532" width="10" customWidth="1"/>
    <col min="11533" max="11533" width="22.5703125" customWidth="1"/>
    <col min="11534" max="11534" width="15.85546875" customWidth="1"/>
    <col min="11535" max="11535" width="19.42578125" customWidth="1"/>
    <col min="11536" max="11536" width="13.5703125" customWidth="1"/>
    <col min="11537" max="11537" width="21.85546875" customWidth="1"/>
    <col min="11538" max="11538" width="15.42578125" customWidth="1"/>
    <col min="11543" max="11543" width="25" customWidth="1"/>
    <col min="11544" max="11544" width="32.140625" customWidth="1"/>
    <col min="11776" max="11776" width="4.7109375" customWidth="1"/>
    <col min="11777" max="11777" width="16.85546875" customWidth="1"/>
    <col min="11778" max="11778" width="17.7109375" customWidth="1"/>
    <col min="11784" max="11786" width="10" customWidth="1"/>
    <col min="11787" max="11787" width="7.7109375" customWidth="1"/>
    <col min="11788" max="11788" width="10" customWidth="1"/>
    <col min="11789" max="11789" width="22.5703125" customWidth="1"/>
    <col min="11790" max="11790" width="15.85546875" customWidth="1"/>
    <col min="11791" max="11791" width="19.42578125" customWidth="1"/>
    <col min="11792" max="11792" width="13.5703125" customWidth="1"/>
    <col min="11793" max="11793" width="21.85546875" customWidth="1"/>
    <col min="11794" max="11794" width="15.42578125" customWidth="1"/>
    <col min="11799" max="11799" width="25" customWidth="1"/>
    <col min="11800" max="11800" width="32.140625" customWidth="1"/>
    <col min="12032" max="12032" width="4.7109375" customWidth="1"/>
    <col min="12033" max="12033" width="16.85546875" customWidth="1"/>
    <col min="12034" max="12034" width="17.7109375" customWidth="1"/>
    <col min="12040" max="12042" width="10" customWidth="1"/>
    <col min="12043" max="12043" width="7.7109375" customWidth="1"/>
    <col min="12044" max="12044" width="10" customWidth="1"/>
    <col min="12045" max="12045" width="22.5703125" customWidth="1"/>
    <col min="12046" max="12046" width="15.85546875" customWidth="1"/>
    <col min="12047" max="12047" width="19.42578125" customWidth="1"/>
    <col min="12048" max="12048" width="13.5703125" customWidth="1"/>
    <col min="12049" max="12049" width="21.85546875" customWidth="1"/>
    <col min="12050" max="12050" width="15.42578125" customWidth="1"/>
    <col min="12055" max="12055" width="25" customWidth="1"/>
    <col min="12056" max="12056" width="32.140625" customWidth="1"/>
    <col min="12288" max="12288" width="4.7109375" customWidth="1"/>
    <col min="12289" max="12289" width="16.85546875" customWidth="1"/>
    <col min="12290" max="12290" width="17.7109375" customWidth="1"/>
    <col min="12296" max="12298" width="10" customWidth="1"/>
    <col min="12299" max="12299" width="7.7109375" customWidth="1"/>
    <col min="12300" max="12300" width="10" customWidth="1"/>
    <col min="12301" max="12301" width="22.5703125" customWidth="1"/>
    <col min="12302" max="12302" width="15.85546875" customWidth="1"/>
    <col min="12303" max="12303" width="19.42578125" customWidth="1"/>
    <col min="12304" max="12304" width="13.5703125" customWidth="1"/>
    <col min="12305" max="12305" width="21.85546875" customWidth="1"/>
    <col min="12306" max="12306" width="15.42578125" customWidth="1"/>
    <col min="12311" max="12311" width="25" customWidth="1"/>
    <col min="12312" max="12312" width="32.140625" customWidth="1"/>
    <col min="12544" max="12544" width="4.7109375" customWidth="1"/>
    <col min="12545" max="12545" width="16.85546875" customWidth="1"/>
    <col min="12546" max="12546" width="17.7109375" customWidth="1"/>
    <col min="12552" max="12554" width="10" customWidth="1"/>
    <col min="12555" max="12555" width="7.7109375" customWidth="1"/>
    <col min="12556" max="12556" width="10" customWidth="1"/>
    <col min="12557" max="12557" width="22.5703125" customWidth="1"/>
    <col min="12558" max="12558" width="15.85546875" customWidth="1"/>
    <col min="12559" max="12559" width="19.42578125" customWidth="1"/>
    <col min="12560" max="12560" width="13.5703125" customWidth="1"/>
    <col min="12561" max="12561" width="21.85546875" customWidth="1"/>
    <col min="12562" max="12562" width="15.42578125" customWidth="1"/>
    <col min="12567" max="12567" width="25" customWidth="1"/>
    <col min="12568" max="12568" width="32.140625" customWidth="1"/>
    <col min="12800" max="12800" width="4.7109375" customWidth="1"/>
    <col min="12801" max="12801" width="16.85546875" customWidth="1"/>
    <col min="12802" max="12802" width="17.7109375" customWidth="1"/>
    <col min="12808" max="12810" width="10" customWidth="1"/>
    <col min="12811" max="12811" width="7.7109375" customWidth="1"/>
    <col min="12812" max="12812" width="10" customWidth="1"/>
    <col min="12813" max="12813" width="22.5703125" customWidth="1"/>
    <col min="12814" max="12814" width="15.85546875" customWidth="1"/>
    <col min="12815" max="12815" width="19.42578125" customWidth="1"/>
    <col min="12816" max="12816" width="13.5703125" customWidth="1"/>
    <col min="12817" max="12817" width="21.85546875" customWidth="1"/>
    <col min="12818" max="12818" width="15.42578125" customWidth="1"/>
    <col min="12823" max="12823" width="25" customWidth="1"/>
    <col min="12824" max="12824" width="32.140625" customWidth="1"/>
    <col min="13056" max="13056" width="4.7109375" customWidth="1"/>
    <col min="13057" max="13057" width="16.85546875" customWidth="1"/>
    <col min="13058" max="13058" width="17.7109375" customWidth="1"/>
    <col min="13064" max="13066" width="10" customWidth="1"/>
    <col min="13067" max="13067" width="7.7109375" customWidth="1"/>
    <col min="13068" max="13068" width="10" customWidth="1"/>
    <col min="13069" max="13069" width="22.5703125" customWidth="1"/>
    <col min="13070" max="13070" width="15.85546875" customWidth="1"/>
    <col min="13071" max="13071" width="19.42578125" customWidth="1"/>
    <col min="13072" max="13072" width="13.5703125" customWidth="1"/>
    <col min="13073" max="13073" width="21.85546875" customWidth="1"/>
    <col min="13074" max="13074" width="15.42578125" customWidth="1"/>
    <col min="13079" max="13079" width="25" customWidth="1"/>
    <col min="13080" max="13080" width="32.140625" customWidth="1"/>
    <col min="13312" max="13312" width="4.7109375" customWidth="1"/>
    <col min="13313" max="13313" width="16.85546875" customWidth="1"/>
    <col min="13314" max="13314" width="17.7109375" customWidth="1"/>
    <col min="13320" max="13322" width="10" customWidth="1"/>
    <col min="13323" max="13323" width="7.7109375" customWidth="1"/>
    <col min="13324" max="13324" width="10" customWidth="1"/>
    <col min="13325" max="13325" width="22.5703125" customWidth="1"/>
    <col min="13326" max="13326" width="15.85546875" customWidth="1"/>
    <col min="13327" max="13327" width="19.42578125" customWidth="1"/>
    <col min="13328" max="13328" width="13.5703125" customWidth="1"/>
    <col min="13329" max="13329" width="21.85546875" customWidth="1"/>
    <col min="13330" max="13330" width="15.42578125" customWidth="1"/>
    <col min="13335" max="13335" width="25" customWidth="1"/>
    <col min="13336" max="13336" width="32.140625" customWidth="1"/>
    <col min="13568" max="13568" width="4.7109375" customWidth="1"/>
    <col min="13569" max="13569" width="16.85546875" customWidth="1"/>
    <col min="13570" max="13570" width="17.7109375" customWidth="1"/>
    <col min="13576" max="13578" width="10" customWidth="1"/>
    <col min="13579" max="13579" width="7.7109375" customWidth="1"/>
    <col min="13580" max="13580" width="10" customWidth="1"/>
    <col min="13581" max="13581" width="22.5703125" customWidth="1"/>
    <col min="13582" max="13582" width="15.85546875" customWidth="1"/>
    <col min="13583" max="13583" width="19.42578125" customWidth="1"/>
    <col min="13584" max="13584" width="13.5703125" customWidth="1"/>
    <col min="13585" max="13585" width="21.85546875" customWidth="1"/>
    <col min="13586" max="13586" width="15.42578125" customWidth="1"/>
    <col min="13591" max="13591" width="25" customWidth="1"/>
    <col min="13592" max="13592" width="32.140625" customWidth="1"/>
    <col min="13824" max="13824" width="4.7109375" customWidth="1"/>
    <col min="13825" max="13825" width="16.85546875" customWidth="1"/>
    <col min="13826" max="13826" width="17.7109375" customWidth="1"/>
    <col min="13832" max="13834" width="10" customWidth="1"/>
    <col min="13835" max="13835" width="7.7109375" customWidth="1"/>
    <col min="13836" max="13836" width="10" customWidth="1"/>
    <col min="13837" max="13837" width="22.5703125" customWidth="1"/>
    <col min="13838" max="13838" width="15.85546875" customWidth="1"/>
    <col min="13839" max="13839" width="19.42578125" customWidth="1"/>
    <col min="13840" max="13840" width="13.5703125" customWidth="1"/>
    <col min="13841" max="13841" width="21.85546875" customWidth="1"/>
    <col min="13842" max="13842" width="15.42578125" customWidth="1"/>
    <col min="13847" max="13847" width="25" customWidth="1"/>
    <col min="13848" max="13848" width="32.140625" customWidth="1"/>
    <col min="14080" max="14080" width="4.7109375" customWidth="1"/>
    <col min="14081" max="14081" width="16.85546875" customWidth="1"/>
    <col min="14082" max="14082" width="17.7109375" customWidth="1"/>
    <col min="14088" max="14090" width="10" customWidth="1"/>
    <col min="14091" max="14091" width="7.7109375" customWidth="1"/>
    <col min="14092" max="14092" width="10" customWidth="1"/>
    <col min="14093" max="14093" width="22.5703125" customWidth="1"/>
    <col min="14094" max="14094" width="15.85546875" customWidth="1"/>
    <col min="14095" max="14095" width="19.42578125" customWidth="1"/>
    <col min="14096" max="14096" width="13.5703125" customWidth="1"/>
    <col min="14097" max="14097" width="21.85546875" customWidth="1"/>
    <col min="14098" max="14098" width="15.42578125" customWidth="1"/>
    <col min="14103" max="14103" width="25" customWidth="1"/>
    <col min="14104" max="14104" width="32.140625" customWidth="1"/>
    <col min="14336" max="14336" width="4.7109375" customWidth="1"/>
    <col min="14337" max="14337" width="16.85546875" customWidth="1"/>
    <col min="14338" max="14338" width="17.7109375" customWidth="1"/>
    <col min="14344" max="14346" width="10" customWidth="1"/>
    <col min="14347" max="14347" width="7.7109375" customWidth="1"/>
    <col min="14348" max="14348" width="10" customWidth="1"/>
    <col min="14349" max="14349" width="22.5703125" customWidth="1"/>
    <col min="14350" max="14350" width="15.85546875" customWidth="1"/>
    <col min="14351" max="14351" width="19.42578125" customWidth="1"/>
    <col min="14352" max="14352" width="13.5703125" customWidth="1"/>
    <col min="14353" max="14353" width="21.85546875" customWidth="1"/>
    <col min="14354" max="14354" width="15.42578125" customWidth="1"/>
    <col min="14359" max="14359" width="25" customWidth="1"/>
    <col min="14360" max="14360" width="32.140625" customWidth="1"/>
    <col min="14592" max="14592" width="4.7109375" customWidth="1"/>
    <col min="14593" max="14593" width="16.85546875" customWidth="1"/>
    <col min="14594" max="14594" width="17.7109375" customWidth="1"/>
    <col min="14600" max="14602" width="10" customWidth="1"/>
    <col min="14603" max="14603" width="7.7109375" customWidth="1"/>
    <col min="14604" max="14604" width="10" customWidth="1"/>
    <col min="14605" max="14605" width="22.5703125" customWidth="1"/>
    <col min="14606" max="14606" width="15.85546875" customWidth="1"/>
    <col min="14607" max="14607" width="19.42578125" customWidth="1"/>
    <col min="14608" max="14608" width="13.5703125" customWidth="1"/>
    <col min="14609" max="14609" width="21.85546875" customWidth="1"/>
    <col min="14610" max="14610" width="15.42578125" customWidth="1"/>
    <col min="14615" max="14615" width="25" customWidth="1"/>
    <col min="14616" max="14616" width="32.140625" customWidth="1"/>
    <col min="14848" max="14848" width="4.7109375" customWidth="1"/>
    <col min="14849" max="14849" width="16.85546875" customWidth="1"/>
    <col min="14850" max="14850" width="17.7109375" customWidth="1"/>
    <col min="14856" max="14858" width="10" customWidth="1"/>
    <col min="14859" max="14859" width="7.7109375" customWidth="1"/>
    <col min="14860" max="14860" width="10" customWidth="1"/>
    <col min="14861" max="14861" width="22.5703125" customWidth="1"/>
    <col min="14862" max="14862" width="15.85546875" customWidth="1"/>
    <col min="14863" max="14863" width="19.42578125" customWidth="1"/>
    <col min="14864" max="14864" width="13.5703125" customWidth="1"/>
    <col min="14865" max="14865" width="21.85546875" customWidth="1"/>
    <col min="14866" max="14866" width="15.42578125" customWidth="1"/>
    <col min="14871" max="14871" width="25" customWidth="1"/>
    <col min="14872" max="14872" width="32.140625" customWidth="1"/>
    <col min="15104" max="15104" width="4.7109375" customWidth="1"/>
    <col min="15105" max="15105" width="16.85546875" customWidth="1"/>
    <col min="15106" max="15106" width="17.7109375" customWidth="1"/>
    <col min="15112" max="15114" width="10" customWidth="1"/>
    <col min="15115" max="15115" width="7.7109375" customWidth="1"/>
    <col min="15116" max="15116" width="10" customWidth="1"/>
    <col min="15117" max="15117" width="22.5703125" customWidth="1"/>
    <col min="15118" max="15118" width="15.85546875" customWidth="1"/>
    <col min="15119" max="15119" width="19.42578125" customWidth="1"/>
    <col min="15120" max="15120" width="13.5703125" customWidth="1"/>
    <col min="15121" max="15121" width="21.85546875" customWidth="1"/>
    <col min="15122" max="15122" width="15.42578125" customWidth="1"/>
    <col min="15127" max="15127" width="25" customWidth="1"/>
    <col min="15128" max="15128" width="32.140625" customWidth="1"/>
    <col min="15360" max="15360" width="4.7109375" customWidth="1"/>
    <col min="15361" max="15361" width="16.85546875" customWidth="1"/>
    <col min="15362" max="15362" width="17.7109375" customWidth="1"/>
    <col min="15368" max="15370" width="10" customWidth="1"/>
    <col min="15371" max="15371" width="7.7109375" customWidth="1"/>
    <col min="15372" max="15372" width="10" customWidth="1"/>
    <col min="15373" max="15373" width="22.5703125" customWidth="1"/>
    <col min="15374" max="15374" width="15.85546875" customWidth="1"/>
    <col min="15375" max="15375" width="19.42578125" customWidth="1"/>
    <col min="15376" max="15376" width="13.5703125" customWidth="1"/>
    <col min="15377" max="15377" width="21.85546875" customWidth="1"/>
    <col min="15378" max="15378" width="15.42578125" customWidth="1"/>
    <col min="15383" max="15383" width="25" customWidth="1"/>
    <col min="15384" max="15384" width="32.140625" customWidth="1"/>
    <col min="15616" max="15616" width="4.7109375" customWidth="1"/>
    <col min="15617" max="15617" width="16.85546875" customWidth="1"/>
    <col min="15618" max="15618" width="17.7109375" customWidth="1"/>
    <col min="15624" max="15626" width="10" customWidth="1"/>
    <col min="15627" max="15627" width="7.7109375" customWidth="1"/>
    <col min="15628" max="15628" width="10" customWidth="1"/>
    <col min="15629" max="15629" width="22.5703125" customWidth="1"/>
    <col min="15630" max="15630" width="15.85546875" customWidth="1"/>
    <col min="15631" max="15631" width="19.42578125" customWidth="1"/>
    <col min="15632" max="15632" width="13.5703125" customWidth="1"/>
    <col min="15633" max="15633" width="21.85546875" customWidth="1"/>
    <col min="15634" max="15634" width="15.42578125" customWidth="1"/>
    <col min="15639" max="15639" width="25" customWidth="1"/>
    <col min="15640" max="15640" width="32.140625" customWidth="1"/>
    <col min="15872" max="15872" width="4.7109375" customWidth="1"/>
    <col min="15873" max="15873" width="16.85546875" customWidth="1"/>
    <col min="15874" max="15874" width="17.7109375" customWidth="1"/>
    <col min="15880" max="15882" width="10" customWidth="1"/>
    <col min="15883" max="15883" width="7.7109375" customWidth="1"/>
    <col min="15884" max="15884" width="10" customWidth="1"/>
    <col min="15885" max="15885" width="22.5703125" customWidth="1"/>
    <col min="15886" max="15886" width="15.85546875" customWidth="1"/>
    <col min="15887" max="15887" width="19.42578125" customWidth="1"/>
    <col min="15888" max="15888" width="13.5703125" customWidth="1"/>
    <col min="15889" max="15889" width="21.85546875" customWidth="1"/>
    <col min="15890" max="15890" width="15.42578125" customWidth="1"/>
    <col min="15895" max="15895" width="25" customWidth="1"/>
    <col min="15896" max="15896" width="32.140625" customWidth="1"/>
    <col min="16128" max="16128" width="4.7109375" customWidth="1"/>
    <col min="16129" max="16129" width="16.85546875" customWidth="1"/>
    <col min="16130" max="16130" width="17.7109375" customWidth="1"/>
    <col min="16136" max="16138" width="10" customWidth="1"/>
    <col min="16139" max="16139" width="7.7109375" customWidth="1"/>
    <col min="16140" max="16140" width="10" customWidth="1"/>
    <col min="16141" max="16141" width="22.5703125" customWidth="1"/>
    <col min="16142" max="16142" width="15.85546875" customWidth="1"/>
    <col min="16143" max="16143" width="19.42578125" customWidth="1"/>
    <col min="16144" max="16144" width="13.5703125" customWidth="1"/>
    <col min="16145" max="16145" width="21.85546875" customWidth="1"/>
    <col min="16146" max="16146" width="15.42578125" customWidth="1"/>
    <col min="16151" max="16151" width="25" customWidth="1"/>
    <col min="16152" max="16152" width="32.140625" customWidth="1"/>
  </cols>
  <sheetData>
    <row r="1" spans="1:25" s="14" customFormat="1" ht="60" x14ac:dyDescent="0.25">
      <c r="A1" s="67" t="s">
        <v>4</v>
      </c>
      <c r="B1" s="14" t="s">
        <v>7</v>
      </c>
      <c r="C1" s="14" t="s">
        <v>8</v>
      </c>
      <c r="D1" s="14" t="s">
        <v>0</v>
      </c>
      <c r="E1" s="14" t="s">
        <v>5</v>
      </c>
      <c r="F1" s="14" t="s">
        <v>20</v>
      </c>
      <c r="G1" s="14" t="s">
        <v>21</v>
      </c>
      <c r="H1" s="67" t="s">
        <v>629</v>
      </c>
      <c r="I1" s="67" t="s">
        <v>630</v>
      </c>
      <c r="J1" s="15" t="s">
        <v>1411</v>
      </c>
      <c r="K1" s="16" t="s">
        <v>1412</v>
      </c>
      <c r="L1" s="16" t="s">
        <v>1413</v>
      </c>
      <c r="M1" s="17" t="s">
        <v>1414</v>
      </c>
      <c r="N1" s="14" t="s">
        <v>2</v>
      </c>
      <c r="O1" s="16" t="s">
        <v>1415</v>
      </c>
      <c r="P1" s="16" t="s">
        <v>1416</v>
      </c>
      <c r="Q1" s="27" t="s">
        <v>1643</v>
      </c>
      <c r="R1" s="14" t="s">
        <v>1</v>
      </c>
      <c r="S1" s="16" t="s">
        <v>1417</v>
      </c>
      <c r="T1" s="69" t="s">
        <v>1418</v>
      </c>
      <c r="U1" s="69" t="s">
        <v>1419</v>
      </c>
      <c r="V1" s="18" t="s">
        <v>321</v>
      </c>
      <c r="W1" s="18" t="s">
        <v>6</v>
      </c>
      <c r="X1" s="14" t="s">
        <v>1420</v>
      </c>
      <c r="Y1" s="67" t="s">
        <v>40</v>
      </c>
    </row>
    <row r="2" spans="1:25" x14ac:dyDescent="0.2">
      <c r="A2" s="52">
        <v>1</v>
      </c>
      <c r="B2" t="s">
        <v>286</v>
      </c>
      <c r="C2" t="s">
        <v>98</v>
      </c>
      <c r="D2" t="s">
        <v>9</v>
      </c>
      <c r="E2" t="s">
        <v>5</v>
      </c>
      <c r="F2">
        <v>75</v>
      </c>
      <c r="H2" s="68">
        <f>IF(ISBLANK(F2),"",INT(1911.25-F2))</f>
        <v>1836</v>
      </c>
      <c r="I2" s="68" t="str">
        <f>IF(ISBLANK(G2),"",IF(ISBLANK(F2),INT(1911.25-G2),"Error"))</f>
        <v/>
      </c>
      <c r="N2" t="s">
        <v>18</v>
      </c>
      <c r="O2" s="21"/>
      <c r="P2" t="s">
        <v>1421</v>
      </c>
      <c r="Q2" t="s">
        <v>1422</v>
      </c>
      <c r="R2" t="s">
        <v>1423</v>
      </c>
      <c r="S2" t="s">
        <v>1424</v>
      </c>
      <c r="T2" s="52" t="str">
        <f>IF(ISBLANK(D2),"",D2)</f>
        <v>Head</v>
      </c>
      <c r="U2" s="52">
        <v>1</v>
      </c>
      <c r="V2">
        <v>10</v>
      </c>
      <c r="W2">
        <v>68</v>
      </c>
      <c r="X2" t="s">
        <v>2783</v>
      </c>
      <c r="Y2" s="52" t="s">
        <v>1651</v>
      </c>
    </row>
    <row r="3" spans="1:25" x14ac:dyDescent="0.2">
      <c r="A3" s="52">
        <v>2</v>
      </c>
      <c r="B3" t="s">
        <v>286</v>
      </c>
      <c r="C3" t="s">
        <v>335</v>
      </c>
      <c r="D3" t="s">
        <v>397</v>
      </c>
      <c r="E3" t="s">
        <v>5</v>
      </c>
      <c r="G3">
        <v>77</v>
      </c>
      <c r="H3" s="68" t="str">
        <f>IF(ISBLANK(F3),"",INT(1911.25-F3))</f>
        <v/>
      </c>
      <c r="I3" s="68">
        <f>IF(ISBLANK(G3),"",IF(ISBLANK(F3),INT(1911.25-G3),"Error"))</f>
        <v>1834</v>
      </c>
      <c r="J3" s="19">
        <v>53</v>
      </c>
      <c r="K3">
        <v>7</v>
      </c>
      <c r="L3">
        <v>7</v>
      </c>
      <c r="M3" s="22">
        <v>0</v>
      </c>
      <c r="N3" t="s">
        <v>1301</v>
      </c>
      <c r="P3" t="s">
        <v>1309</v>
      </c>
      <c r="R3" t="s">
        <v>1942</v>
      </c>
      <c r="T3" s="52" t="str">
        <f>IF(ISBLANK(D3),"",D3)</f>
        <v>Wife</v>
      </c>
      <c r="U3" s="52">
        <f>IF(OR(T3="Vacant",T3="Head"),A3,U2)</f>
        <v>1</v>
      </c>
      <c r="W3">
        <v>68</v>
      </c>
      <c r="X3" t="s">
        <v>2783</v>
      </c>
      <c r="Y3" s="52" t="s">
        <v>1651</v>
      </c>
    </row>
    <row r="4" spans="1:25" x14ac:dyDescent="0.2">
      <c r="A4" s="52">
        <v>3</v>
      </c>
      <c r="B4" t="s">
        <v>286</v>
      </c>
      <c r="C4" t="s">
        <v>1426</v>
      </c>
      <c r="D4" t="s">
        <v>400</v>
      </c>
      <c r="E4" t="s">
        <v>401</v>
      </c>
      <c r="G4">
        <v>40</v>
      </c>
      <c r="H4" s="68" t="str">
        <f>IF(ISBLANK(F4),"",INT(1911.25-F4))</f>
        <v/>
      </c>
      <c r="I4" s="68">
        <f>IF(ISBLANK(G4),"",IF(ISBLANK(F4),INT(1911.25-G4),"Error"))</f>
        <v>1871</v>
      </c>
      <c r="N4" t="s">
        <v>1161</v>
      </c>
      <c r="O4" t="s">
        <v>1427</v>
      </c>
      <c r="P4" t="s">
        <v>1428</v>
      </c>
      <c r="Q4" t="s">
        <v>1422</v>
      </c>
      <c r="R4" s="4" t="s">
        <v>551</v>
      </c>
      <c r="T4" s="52" t="str">
        <f t="shared" ref="T4:T66" si="0">D4</f>
        <v>Daughter</v>
      </c>
      <c r="U4" s="52">
        <f t="shared" ref="U4:U67" si="1">IF(OR(T4="Vacant",T4="Head"),A4,U3)</f>
        <v>1</v>
      </c>
      <c r="W4">
        <v>68</v>
      </c>
      <c r="X4" t="s">
        <v>2783</v>
      </c>
      <c r="Y4" s="52" t="s">
        <v>1651</v>
      </c>
    </row>
    <row r="5" spans="1:25" x14ac:dyDescent="0.2">
      <c r="A5" s="52">
        <v>4</v>
      </c>
      <c r="B5" t="s">
        <v>286</v>
      </c>
      <c r="C5" t="s">
        <v>1429</v>
      </c>
      <c r="D5" t="s">
        <v>409</v>
      </c>
      <c r="E5" t="s">
        <v>401</v>
      </c>
      <c r="F5">
        <v>35</v>
      </c>
      <c r="H5" s="68">
        <f t="shared" ref="H5:H68" si="2">IF(ISBLANK(F5),"",INT(1911.25-F5))</f>
        <v>1876</v>
      </c>
      <c r="I5" s="68" t="str">
        <f t="shared" ref="I5:I68" si="3">IF(ISBLANK(G5),"",IF(ISBLANK(F5),INT(1911.25-G5),"Error"))</f>
        <v/>
      </c>
      <c r="N5" t="s">
        <v>2756</v>
      </c>
      <c r="P5" t="s">
        <v>1428</v>
      </c>
      <c r="Q5" t="s">
        <v>1422</v>
      </c>
      <c r="R5" s="4" t="s">
        <v>551</v>
      </c>
      <c r="T5" s="52" t="str">
        <f t="shared" si="0"/>
        <v>Son</v>
      </c>
      <c r="U5" s="52">
        <f t="shared" si="1"/>
        <v>1</v>
      </c>
      <c r="W5">
        <v>68</v>
      </c>
      <c r="X5" t="s">
        <v>2783</v>
      </c>
      <c r="Y5" s="52" t="s">
        <v>1651</v>
      </c>
    </row>
    <row r="6" spans="1:25" x14ac:dyDescent="0.2">
      <c r="A6" s="52">
        <v>5</v>
      </c>
      <c r="B6" t="s">
        <v>1430</v>
      </c>
      <c r="C6" t="s">
        <v>1431</v>
      </c>
      <c r="D6" t="s">
        <v>464</v>
      </c>
      <c r="E6" t="s">
        <v>401</v>
      </c>
      <c r="F6">
        <v>18</v>
      </c>
      <c r="H6" s="68">
        <f t="shared" si="2"/>
        <v>1893</v>
      </c>
      <c r="I6" s="68" t="str">
        <f t="shared" si="3"/>
        <v/>
      </c>
      <c r="N6" t="s">
        <v>1926</v>
      </c>
      <c r="P6" t="s">
        <v>1428</v>
      </c>
      <c r="R6" t="s">
        <v>258</v>
      </c>
      <c r="T6" s="52" t="str">
        <f t="shared" si="0"/>
        <v>Visitor</v>
      </c>
      <c r="U6" s="52">
        <f t="shared" si="1"/>
        <v>1</v>
      </c>
      <c r="W6">
        <v>68</v>
      </c>
      <c r="X6" t="s">
        <v>2783</v>
      </c>
      <c r="Y6" s="52" t="s">
        <v>1651</v>
      </c>
    </row>
    <row r="7" spans="1:25" x14ac:dyDescent="0.2">
      <c r="A7" s="52">
        <v>6</v>
      </c>
      <c r="B7" t="s">
        <v>1432</v>
      </c>
      <c r="C7" t="s">
        <v>1433</v>
      </c>
      <c r="D7" t="s">
        <v>422</v>
      </c>
      <c r="E7" t="s">
        <v>401</v>
      </c>
      <c r="G7">
        <v>16</v>
      </c>
      <c r="H7" s="68" t="str">
        <f t="shared" si="2"/>
        <v/>
      </c>
      <c r="I7" s="68">
        <f t="shared" si="3"/>
        <v>1895</v>
      </c>
      <c r="N7" t="s">
        <v>542</v>
      </c>
      <c r="P7" t="s">
        <v>1309</v>
      </c>
      <c r="R7" t="s">
        <v>1941</v>
      </c>
      <c r="T7" s="52" t="str">
        <f t="shared" si="0"/>
        <v>Servant</v>
      </c>
      <c r="U7" s="52">
        <f t="shared" si="1"/>
        <v>1</v>
      </c>
      <c r="W7">
        <v>68</v>
      </c>
      <c r="X7" t="s">
        <v>2783</v>
      </c>
      <c r="Y7" s="52" t="s">
        <v>1651</v>
      </c>
    </row>
    <row r="8" spans="1:25" x14ac:dyDescent="0.2">
      <c r="A8" s="52">
        <v>7</v>
      </c>
      <c r="B8" t="s">
        <v>49</v>
      </c>
      <c r="C8" t="s">
        <v>326</v>
      </c>
      <c r="D8" t="s">
        <v>9</v>
      </c>
      <c r="E8" t="s">
        <v>5</v>
      </c>
      <c r="F8">
        <v>41</v>
      </c>
      <c r="H8" s="68">
        <f t="shared" si="2"/>
        <v>1870</v>
      </c>
      <c r="I8" s="68" t="str">
        <f t="shared" si="3"/>
        <v/>
      </c>
      <c r="N8" t="s">
        <v>297</v>
      </c>
      <c r="P8" t="s">
        <v>1428</v>
      </c>
      <c r="R8" t="s">
        <v>1285</v>
      </c>
      <c r="T8" s="52" t="str">
        <f t="shared" si="0"/>
        <v>Head</v>
      </c>
      <c r="U8" s="52">
        <f t="shared" si="1"/>
        <v>7</v>
      </c>
      <c r="V8">
        <v>5</v>
      </c>
      <c r="W8">
        <v>69</v>
      </c>
      <c r="X8" t="s">
        <v>2785</v>
      </c>
      <c r="Y8" s="52" t="s">
        <v>1651</v>
      </c>
    </row>
    <row r="9" spans="1:25" x14ac:dyDescent="0.2">
      <c r="A9" s="52">
        <v>8</v>
      </c>
      <c r="B9" t="s">
        <v>49</v>
      </c>
      <c r="C9" t="s">
        <v>1434</v>
      </c>
      <c r="D9" t="s">
        <v>397</v>
      </c>
      <c r="E9" t="s">
        <v>5</v>
      </c>
      <c r="G9">
        <v>38</v>
      </c>
      <c r="H9" s="68" t="str">
        <f t="shared" si="2"/>
        <v/>
      </c>
      <c r="I9" s="68">
        <f t="shared" si="3"/>
        <v>1873</v>
      </c>
      <c r="J9" s="19">
        <v>15</v>
      </c>
      <c r="K9">
        <v>1</v>
      </c>
      <c r="L9">
        <v>1</v>
      </c>
      <c r="M9" s="20">
        <v>0</v>
      </c>
      <c r="N9" t="s">
        <v>1301</v>
      </c>
      <c r="P9" t="s">
        <v>1309</v>
      </c>
      <c r="R9" t="s">
        <v>598</v>
      </c>
      <c r="T9" s="52" t="str">
        <f t="shared" si="0"/>
        <v>Wife</v>
      </c>
      <c r="U9" s="52">
        <f t="shared" si="1"/>
        <v>7</v>
      </c>
      <c r="W9">
        <v>69</v>
      </c>
      <c r="X9" t="s">
        <v>2785</v>
      </c>
      <c r="Y9" s="52" t="s">
        <v>1651</v>
      </c>
    </row>
    <row r="10" spans="1:25" x14ac:dyDescent="0.2">
      <c r="A10" s="52">
        <v>9</v>
      </c>
      <c r="B10" t="s">
        <v>49</v>
      </c>
      <c r="C10" t="s">
        <v>1435</v>
      </c>
      <c r="D10" t="s">
        <v>409</v>
      </c>
      <c r="E10" t="s">
        <v>1309</v>
      </c>
      <c r="F10">
        <v>7</v>
      </c>
      <c r="H10" s="68">
        <f t="shared" si="2"/>
        <v>1904</v>
      </c>
      <c r="I10" s="68" t="str">
        <f t="shared" si="3"/>
        <v/>
      </c>
      <c r="N10" t="s">
        <v>784</v>
      </c>
      <c r="P10" t="s">
        <v>1309</v>
      </c>
      <c r="R10" t="s">
        <v>1436</v>
      </c>
      <c r="T10" s="52" t="str">
        <f t="shared" si="0"/>
        <v>Son</v>
      </c>
      <c r="U10" s="52">
        <f t="shared" si="1"/>
        <v>7</v>
      </c>
      <c r="W10">
        <v>69</v>
      </c>
      <c r="X10" t="s">
        <v>2785</v>
      </c>
      <c r="Y10" s="52" t="s">
        <v>1651</v>
      </c>
    </row>
    <row r="11" spans="1:25" x14ac:dyDescent="0.2">
      <c r="A11" s="52">
        <v>10</v>
      </c>
      <c r="B11" t="s">
        <v>1437</v>
      </c>
      <c r="C11" t="s">
        <v>148</v>
      </c>
      <c r="D11" t="s">
        <v>422</v>
      </c>
      <c r="E11" t="s">
        <v>401</v>
      </c>
      <c r="F11">
        <v>19</v>
      </c>
      <c r="H11" s="68">
        <f t="shared" si="2"/>
        <v>1892</v>
      </c>
      <c r="I11" s="68" t="str">
        <f t="shared" si="3"/>
        <v/>
      </c>
      <c r="N11" t="s">
        <v>346</v>
      </c>
      <c r="P11" t="s">
        <v>1428</v>
      </c>
      <c r="R11" t="s">
        <v>976</v>
      </c>
      <c r="T11" s="52" t="str">
        <f t="shared" si="0"/>
        <v>Servant</v>
      </c>
      <c r="U11" s="52">
        <f t="shared" si="1"/>
        <v>7</v>
      </c>
      <c r="W11">
        <v>69</v>
      </c>
      <c r="X11" t="s">
        <v>2785</v>
      </c>
      <c r="Y11" s="52" t="s">
        <v>1651</v>
      </c>
    </row>
    <row r="12" spans="1:25" x14ac:dyDescent="0.2">
      <c r="A12" s="52">
        <v>11</v>
      </c>
      <c r="B12" t="s">
        <v>1438</v>
      </c>
      <c r="C12" t="s">
        <v>192</v>
      </c>
      <c r="D12" t="s">
        <v>422</v>
      </c>
      <c r="E12" t="s">
        <v>401</v>
      </c>
      <c r="F12">
        <v>19</v>
      </c>
      <c r="H12" s="68">
        <f t="shared" si="2"/>
        <v>1892</v>
      </c>
      <c r="I12" s="68" t="str">
        <f t="shared" si="3"/>
        <v/>
      </c>
      <c r="N12" t="s">
        <v>1925</v>
      </c>
      <c r="P12" t="s">
        <v>1428</v>
      </c>
      <c r="R12" t="s">
        <v>1940</v>
      </c>
      <c r="T12" s="52" t="str">
        <f t="shared" si="0"/>
        <v>Servant</v>
      </c>
      <c r="U12" s="52">
        <f t="shared" si="1"/>
        <v>7</v>
      </c>
      <c r="W12">
        <v>69</v>
      </c>
      <c r="X12" t="s">
        <v>2785</v>
      </c>
      <c r="Y12" s="52" t="s">
        <v>1651</v>
      </c>
    </row>
    <row r="13" spans="1:25" x14ac:dyDescent="0.2">
      <c r="A13" s="52">
        <v>12</v>
      </c>
      <c r="B13" t="s">
        <v>1439</v>
      </c>
      <c r="C13" t="s">
        <v>44</v>
      </c>
      <c r="D13" t="s">
        <v>422</v>
      </c>
      <c r="E13" t="s">
        <v>401</v>
      </c>
      <c r="F13">
        <v>24</v>
      </c>
      <c r="H13" s="68">
        <f t="shared" si="2"/>
        <v>1887</v>
      </c>
      <c r="I13" s="68" t="str">
        <f t="shared" si="3"/>
        <v/>
      </c>
      <c r="N13" t="s">
        <v>234</v>
      </c>
      <c r="P13" t="s">
        <v>1309</v>
      </c>
      <c r="R13" t="s">
        <v>561</v>
      </c>
      <c r="T13" s="52" t="str">
        <f t="shared" si="0"/>
        <v>Servant</v>
      </c>
      <c r="U13" s="52">
        <f t="shared" si="1"/>
        <v>7</v>
      </c>
      <c r="W13">
        <v>69</v>
      </c>
      <c r="X13" t="s">
        <v>2785</v>
      </c>
      <c r="Y13" s="52" t="s">
        <v>1651</v>
      </c>
    </row>
    <row r="14" spans="1:25" x14ac:dyDescent="0.2">
      <c r="A14" s="52">
        <v>13</v>
      </c>
      <c r="B14" t="s">
        <v>271</v>
      </c>
      <c r="C14" t="s">
        <v>44</v>
      </c>
      <c r="D14" t="s">
        <v>9</v>
      </c>
      <c r="E14" t="s">
        <v>5</v>
      </c>
      <c r="F14">
        <v>29</v>
      </c>
      <c r="H14" s="68">
        <f t="shared" si="2"/>
        <v>1882</v>
      </c>
      <c r="I14" s="68" t="str">
        <f t="shared" si="3"/>
        <v/>
      </c>
      <c r="N14" t="s">
        <v>374</v>
      </c>
      <c r="P14" t="s">
        <v>1428</v>
      </c>
      <c r="R14" t="s">
        <v>1939</v>
      </c>
      <c r="T14" s="52" t="str">
        <f t="shared" si="0"/>
        <v>Head</v>
      </c>
      <c r="U14" s="52">
        <f t="shared" si="1"/>
        <v>13</v>
      </c>
      <c r="V14">
        <v>5</v>
      </c>
      <c r="W14">
        <v>70</v>
      </c>
      <c r="X14" t="s">
        <v>2785</v>
      </c>
      <c r="Y14" s="52" t="s">
        <v>2757</v>
      </c>
    </row>
    <row r="15" spans="1:25" x14ac:dyDescent="0.2">
      <c r="A15" s="52">
        <v>14</v>
      </c>
      <c r="B15" t="s">
        <v>271</v>
      </c>
      <c r="C15" t="s">
        <v>399</v>
      </c>
      <c r="D15" t="s">
        <v>397</v>
      </c>
      <c r="E15" t="s">
        <v>5</v>
      </c>
      <c r="G15">
        <v>25</v>
      </c>
      <c r="H15" s="68" t="str">
        <f t="shared" si="2"/>
        <v/>
      </c>
      <c r="I15" s="68">
        <f t="shared" si="3"/>
        <v>1886</v>
      </c>
      <c r="J15" s="19">
        <v>5</v>
      </c>
      <c r="K15">
        <v>2</v>
      </c>
      <c r="L15">
        <v>1</v>
      </c>
      <c r="M15" s="20">
        <v>1</v>
      </c>
      <c r="N15" t="s">
        <v>1301</v>
      </c>
      <c r="P15" t="s">
        <v>1309</v>
      </c>
      <c r="R15" t="s">
        <v>1938</v>
      </c>
      <c r="T15" s="52" t="str">
        <f t="shared" si="0"/>
        <v>Wife</v>
      </c>
      <c r="U15" s="52">
        <f t="shared" si="1"/>
        <v>13</v>
      </c>
      <c r="W15">
        <v>70</v>
      </c>
      <c r="X15" t="s">
        <v>2785</v>
      </c>
      <c r="Y15" s="52" t="s">
        <v>1651</v>
      </c>
    </row>
    <row r="16" spans="1:25" x14ac:dyDescent="0.2">
      <c r="A16" s="52">
        <v>15</v>
      </c>
      <c r="B16" t="s">
        <v>271</v>
      </c>
      <c r="C16" t="s">
        <v>1440</v>
      </c>
      <c r="D16" t="s">
        <v>400</v>
      </c>
      <c r="E16" t="s">
        <v>1309</v>
      </c>
      <c r="G16">
        <v>4</v>
      </c>
      <c r="H16" s="68" t="str">
        <f t="shared" si="2"/>
        <v/>
      </c>
      <c r="I16" s="68">
        <f t="shared" si="3"/>
        <v>1907</v>
      </c>
      <c r="N16" t="s">
        <v>1301</v>
      </c>
      <c r="P16" t="s">
        <v>1309</v>
      </c>
      <c r="R16" t="s">
        <v>1063</v>
      </c>
      <c r="T16" s="52" t="str">
        <f t="shared" si="0"/>
        <v>Daughter</v>
      </c>
      <c r="U16" s="52">
        <f t="shared" si="1"/>
        <v>13</v>
      </c>
      <c r="W16">
        <v>70</v>
      </c>
      <c r="X16" t="s">
        <v>2785</v>
      </c>
      <c r="Y16" s="52" t="s">
        <v>1651</v>
      </c>
    </row>
    <row r="17" spans="1:25" x14ac:dyDescent="0.2">
      <c r="A17" s="52">
        <v>16</v>
      </c>
      <c r="B17" t="s">
        <v>1441</v>
      </c>
      <c r="C17" t="s">
        <v>276</v>
      </c>
      <c r="D17" t="s">
        <v>9</v>
      </c>
      <c r="E17" t="s">
        <v>5</v>
      </c>
      <c r="F17">
        <v>50</v>
      </c>
      <c r="H17" s="68">
        <f t="shared" si="2"/>
        <v>1861</v>
      </c>
      <c r="I17" s="68" t="str">
        <f t="shared" si="3"/>
        <v/>
      </c>
      <c r="N17" t="s">
        <v>18</v>
      </c>
      <c r="P17" t="s">
        <v>1421</v>
      </c>
      <c r="R17" t="s">
        <v>1442</v>
      </c>
      <c r="T17" s="52" t="str">
        <f t="shared" si="0"/>
        <v>Head</v>
      </c>
      <c r="U17" s="52">
        <f t="shared" si="1"/>
        <v>16</v>
      </c>
      <c r="V17">
        <v>8</v>
      </c>
      <c r="W17">
        <v>71</v>
      </c>
      <c r="X17" t="s">
        <v>1443</v>
      </c>
      <c r="Y17" s="52" t="s">
        <v>1651</v>
      </c>
    </row>
    <row r="18" spans="1:25" x14ac:dyDescent="0.2">
      <c r="A18" s="52">
        <v>17</v>
      </c>
      <c r="B18" t="s">
        <v>292</v>
      </c>
      <c r="C18" t="s">
        <v>635</v>
      </c>
      <c r="D18" t="s">
        <v>397</v>
      </c>
      <c r="E18" t="s">
        <v>5</v>
      </c>
      <c r="G18">
        <v>34</v>
      </c>
      <c r="H18" s="68" t="str">
        <f t="shared" si="2"/>
        <v/>
      </c>
      <c r="I18" s="68">
        <f t="shared" si="3"/>
        <v>1877</v>
      </c>
      <c r="J18" s="19">
        <v>4</v>
      </c>
      <c r="K18">
        <v>3</v>
      </c>
      <c r="L18">
        <v>3</v>
      </c>
      <c r="M18" s="20">
        <v>0</v>
      </c>
      <c r="N18" t="s">
        <v>1301</v>
      </c>
      <c r="P18" t="s">
        <v>1309</v>
      </c>
      <c r="R18" t="s">
        <v>458</v>
      </c>
      <c r="T18" s="52" t="str">
        <f t="shared" si="0"/>
        <v>Wife</v>
      </c>
      <c r="U18" s="52">
        <f t="shared" si="1"/>
        <v>16</v>
      </c>
      <c r="W18">
        <v>71</v>
      </c>
      <c r="X18" t="s">
        <v>1443</v>
      </c>
      <c r="Y18" s="52" t="s">
        <v>2758</v>
      </c>
    </row>
    <row r="19" spans="1:25" x14ac:dyDescent="0.2">
      <c r="A19" s="52">
        <v>18</v>
      </c>
      <c r="B19" t="s">
        <v>1441</v>
      </c>
      <c r="C19" t="s">
        <v>1445</v>
      </c>
      <c r="D19" t="s">
        <v>409</v>
      </c>
      <c r="E19" t="s">
        <v>1309</v>
      </c>
      <c r="F19">
        <v>3</v>
      </c>
      <c r="H19" s="68">
        <f t="shared" si="2"/>
        <v>1908</v>
      </c>
      <c r="I19" s="68" t="str">
        <f t="shared" si="3"/>
        <v/>
      </c>
      <c r="N19" t="s">
        <v>1301</v>
      </c>
      <c r="P19" t="s">
        <v>1309</v>
      </c>
      <c r="R19" t="s">
        <v>1285</v>
      </c>
      <c r="T19" s="52" t="str">
        <f t="shared" si="0"/>
        <v>Son</v>
      </c>
      <c r="U19" s="52">
        <f t="shared" si="1"/>
        <v>16</v>
      </c>
      <c r="W19">
        <v>71</v>
      </c>
      <c r="X19" t="s">
        <v>1443</v>
      </c>
      <c r="Y19" s="52" t="s">
        <v>1651</v>
      </c>
    </row>
    <row r="20" spans="1:25" x14ac:dyDescent="0.2">
      <c r="A20" s="52">
        <v>19</v>
      </c>
      <c r="B20" t="s">
        <v>1441</v>
      </c>
      <c r="C20" t="s">
        <v>474</v>
      </c>
      <c r="D20" t="s">
        <v>409</v>
      </c>
      <c r="E20" t="s">
        <v>1309</v>
      </c>
      <c r="F20">
        <v>2</v>
      </c>
      <c r="H20" s="68">
        <f t="shared" si="2"/>
        <v>1909</v>
      </c>
      <c r="I20" s="68" t="str">
        <f t="shared" si="3"/>
        <v/>
      </c>
      <c r="N20" t="s">
        <v>1301</v>
      </c>
      <c r="P20" t="s">
        <v>1309</v>
      </c>
      <c r="R20" t="s">
        <v>1285</v>
      </c>
      <c r="T20" s="52" t="str">
        <f t="shared" si="0"/>
        <v>Son</v>
      </c>
      <c r="U20" s="52">
        <f t="shared" si="1"/>
        <v>16</v>
      </c>
      <c r="W20">
        <v>71</v>
      </c>
      <c r="X20" t="s">
        <v>1443</v>
      </c>
      <c r="Y20" s="52" t="s">
        <v>1651</v>
      </c>
    </row>
    <row r="21" spans="1:25" x14ac:dyDescent="0.2">
      <c r="A21" s="52">
        <v>20</v>
      </c>
      <c r="B21" t="s">
        <v>1441</v>
      </c>
      <c r="C21" t="s">
        <v>60</v>
      </c>
      <c r="D21" t="s">
        <v>409</v>
      </c>
      <c r="E21" t="s">
        <v>1309</v>
      </c>
      <c r="F21">
        <f>7/12</f>
        <v>0.58333333333333337</v>
      </c>
      <c r="H21" s="68">
        <f t="shared" si="2"/>
        <v>1910</v>
      </c>
      <c r="I21" s="68" t="str">
        <f t="shared" si="3"/>
        <v/>
      </c>
      <c r="N21" t="s">
        <v>1301</v>
      </c>
      <c r="P21" t="s">
        <v>1309</v>
      </c>
      <c r="R21" t="s">
        <v>1285</v>
      </c>
      <c r="T21" s="52" t="str">
        <f t="shared" si="0"/>
        <v>Son</v>
      </c>
      <c r="U21" s="52">
        <f t="shared" si="1"/>
        <v>16</v>
      </c>
      <c r="W21">
        <v>71</v>
      </c>
      <c r="X21" t="s">
        <v>1443</v>
      </c>
      <c r="Y21" s="52" t="s">
        <v>1651</v>
      </c>
    </row>
    <row r="22" spans="1:25" x14ac:dyDescent="0.2">
      <c r="A22" s="52">
        <v>21</v>
      </c>
      <c r="B22" t="s">
        <v>68</v>
      </c>
      <c r="C22" t="s">
        <v>1446</v>
      </c>
      <c r="D22" t="s">
        <v>446</v>
      </c>
      <c r="E22" t="s">
        <v>401</v>
      </c>
      <c r="F22">
        <v>18</v>
      </c>
      <c r="H22" s="68">
        <f t="shared" si="2"/>
        <v>1893</v>
      </c>
      <c r="I22" s="68" t="str">
        <f t="shared" si="3"/>
        <v/>
      </c>
      <c r="N22" t="s">
        <v>1924</v>
      </c>
      <c r="P22" t="s">
        <v>1428</v>
      </c>
      <c r="R22" t="s">
        <v>2759</v>
      </c>
      <c r="T22" s="52" t="str">
        <f t="shared" si="0"/>
        <v>Nephew</v>
      </c>
      <c r="U22" s="52">
        <f t="shared" si="1"/>
        <v>16</v>
      </c>
      <c r="W22">
        <v>71</v>
      </c>
      <c r="X22" t="s">
        <v>1443</v>
      </c>
      <c r="Y22" s="52" t="s">
        <v>1651</v>
      </c>
    </row>
    <row r="23" spans="1:25" x14ac:dyDescent="0.2">
      <c r="A23" s="52">
        <v>22</v>
      </c>
      <c r="B23" t="s">
        <v>195</v>
      </c>
      <c r="C23" t="s">
        <v>1447</v>
      </c>
      <c r="D23" t="s">
        <v>422</v>
      </c>
      <c r="E23" t="s">
        <v>401</v>
      </c>
      <c r="G23">
        <v>17</v>
      </c>
      <c r="H23" s="68" t="str">
        <f t="shared" si="2"/>
        <v/>
      </c>
      <c r="I23" s="68">
        <f t="shared" si="3"/>
        <v>1894</v>
      </c>
      <c r="N23" t="s">
        <v>542</v>
      </c>
      <c r="P23" t="s">
        <v>1309</v>
      </c>
      <c r="R23" t="s">
        <v>2760</v>
      </c>
      <c r="T23" s="52" t="str">
        <f t="shared" si="0"/>
        <v>Servant</v>
      </c>
      <c r="U23" s="52">
        <f t="shared" si="1"/>
        <v>16</v>
      </c>
      <c r="W23">
        <v>71</v>
      </c>
      <c r="X23" t="s">
        <v>1443</v>
      </c>
      <c r="Y23" s="52" t="s">
        <v>2761</v>
      </c>
    </row>
    <row r="24" spans="1:25" x14ac:dyDescent="0.2">
      <c r="A24" s="52">
        <v>23</v>
      </c>
      <c r="B24" t="s">
        <v>392</v>
      </c>
      <c r="C24" t="s">
        <v>60</v>
      </c>
      <c r="D24" t="s">
        <v>9</v>
      </c>
      <c r="E24" t="s">
        <v>5</v>
      </c>
      <c r="F24">
        <v>52</v>
      </c>
      <c r="H24" s="68">
        <f t="shared" si="2"/>
        <v>1859</v>
      </c>
      <c r="I24" s="68" t="str">
        <f t="shared" si="3"/>
        <v/>
      </c>
      <c r="N24" t="s">
        <v>297</v>
      </c>
      <c r="P24" t="s">
        <v>1428</v>
      </c>
      <c r="R24" t="s">
        <v>1448</v>
      </c>
      <c r="T24" s="52" t="str">
        <f t="shared" si="0"/>
        <v>Head</v>
      </c>
      <c r="U24" s="52">
        <f t="shared" si="1"/>
        <v>23</v>
      </c>
      <c r="V24">
        <v>6</v>
      </c>
      <c r="W24">
        <v>72</v>
      </c>
      <c r="X24" t="s">
        <v>2784</v>
      </c>
      <c r="Y24" s="52" t="s">
        <v>1651</v>
      </c>
    </row>
    <row r="25" spans="1:25" x14ac:dyDescent="0.2">
      <c r="A25" s="52">
        <v>24</v>
      </c>
      <c r="B25" t="s">
        <v>392</v>
      </c>
      <c r="C25" t="s">
        <v>201</v>
      </c>
      <c r="D25" t="s">
        <v>397</v>
      </c>
      <c r="E25" t="s">
        <v>5</v>
      </c>
      <c r="G25">
        <v>53</v>
      </c>
      <c r="H25" s="68" t="str">
        <f t="shared" si="2"/>
        <v/>
      </c>
      <c r="I25" s="68">
        <f t="shared" si="3"/>
        <v>1858</v>
      </c>
      <c r="J25" s="19">
        <v>33</v>
      </c>
      <c r="K25">
        <v>2</v>
      </c>
      <c r="L25">
        <v>2</v>
      </c>
      <c r="M25" s="20">
        <v>0</v>
      </c>
      <c r="N25" t="s">
        <v>1301</v>
      </c>
      <c r="P25" t="s">
        <v>1309</v>
      </c>
      <c r="R25" t="s">
        <v>586</v>
      </c>
      <c r="T25" s="52" t="str">
        <f t="shared" si="0"/>
        <v>Wife</v>
      </c>
      <c r="U25" s="52">
        <f t="shared" si="1"/>
        <v>23</v>
      </c>
      <c r="W25">
        <v>72</v>
      </c>
      <c r="X25" t="s">
        <v>2784</v>
      </c>
      <c r="Y25" s="52" t="s">
        <v>1651</v>
      </c>
    </row>
    <row r="26" spans="1:25" x14ac:dyDescent="0.2">
      <c r="A26" s="52">
        <v>25</v>
      </c>
      <c r="B26" t="s">
        <v>392</v>
      </c>
      <c r="C26" t="s">
        <v>1449</v>
      </c>
      <c r="D26" t="s">
        <v>400</v>
      </c>
      <c r="E26" t="s">
        <v>401</v>
      </c>
      <c r="G26">
        <v>32</v>
      </c>
      <c r="H26" s="68" t="str">
        <f t="shared" si="2"/>
        <v/>
      </c>
      <c r="I26" s="68">
        <f t="shared" si="3"/>
        <v>1879</v>
      </c>
      <c r="N26" t="s">
        <v>313</v>
      </c>
      <c r="P26" t="s">
        <v>1524</v>
      </c>
      <c r="Q26" t="s">
        <v>1422</v>
      </c>
      <c r="R26" t="s">
        <v>586</v>
      </c>
      <c r="T26" s="52" t="str">
        <f t="shared" si="0"/>
        <v>Daughter</v>
      </c>
      <c r="U26" s="52">
        <f t="shared" si="1"/>
        <v>23</v>
      </c>
      <c r="W26">
        <v>72</v>
      </c>
      <c r="X26" t="s">
        <v>2784</v>
      </c>
      <c r="Y26" s="52" t="s">
        <v>1651</v>
      </c>
    </row>
    <row r="27" spans="1:25" x14ac:dyDescent="0.2">
      <c r="A27" s="52">
        <v>26</v>
      </c>
      <c r="B27" t="s">
        <v>592</v>
      </c>
      <c r="C27" t="s">
        <v>44</v>
      </c>
      <c r="D27" t="s">
        <v>9</v>
      </c>
      <c r="E27" t="s">
        <v>5</v>
      </c>
      <c r="F27">
        <v>41</v>
      </c>
      <c r="H27" s="68">
        <f t="shared" si="2"/>
        <v>1870</v>
      </c>
      <c r="I27" s="68" t="str">
        <f t="shared" si="3"/>
        <v/>
      </c>
      <c r="N27" t="s">
        <v>1450</v>
      </c>
      <c r="P27" t="s">
        <v>1428</v>
      </c>
      <c r="R27" t="s">
        <v>1451</v>
      </c>
      <c r="T27" s="52" t="str">
        <f t="shared" si="0"/>
        <v>Head</v>
      </c>
      <c r="U27" s="52">
        <f t="shared" si="1"/>
        <v>26</v>
      </c>
      <c r="V27">
        <v>5</v>
      </c>
      <c r="W27">
        <v>73</v>
      </c>
      <c r="X27" t="s">
        <v>2786</v>
      </c>
      <c r="Y27" s="52" t="s">
        <v>1651</v>
      </c>
    </row>
    <row r="28" spans="1:25" x14ac:dyDescent="0.2">
      <c r="A28" s="52">
        <v>27</v>
      </c>
      <c r="B28" t="s">
        <v>592</v>
      </c>
      <c r="C28" t="s">
        <v>430</v>
      </c>
      <c r="D28" t="s">
        <v>397</v>
      </c>
      <c r="E28" t="s">
        <v>5</v>
      </c>
      <c r="G28">
        <v>39</v>
      </c>
      <c r="H28" s="68" t="str">
        <f t="shared" si="2"/>
        <v/>
      </c>
      <c r="I28" s="68">
        <f t="shared" si="3"/>
        <v>1872</v>
      </c>
      <c r="J28" s="19">
        <v>20</v>
      </c>
      <c r="K28">
        <v>3</v>
      </c>
      <c r="L28">
        <v>3</v>
      </c>
      <c r="M28" s="20">
        <v>0</v>
      </c>
      <c r="N28" t="s">
        <v>1301</v>
      </c>
      <c r="P28" t="s">
        <v>1309</v>
      </c>
      <c r="R28" t="s">
        <v>1452</v>
      </c>
      <c r="T28" s="52" t="str">
        <f t="shared" si="0"/>
        <v>Wife</v>
      </c>
      <c r="U28" s="52">
        <f t="shared" si="1"/>
        <v>26</v>
      </c>
      <c r="W28">
        <v>73</v>
      </c>
      <c r="X28" t="s">
        <v>2786</v>
      </c>
      <c r="Y28" s="52" t="s">
        <v>1651</v>
      </c>
    </row>
    <row r="29" spans="1:25" x14ac:dyDescent="0.2">
      <c r="A29" s="52">
        <v>28</v>
      </c>
      <c r="B29" t="s">
        <v>592</v>
      </c>
      <c r="C29" t="s">
        <v>1453</v>
      </c>
      <c r="D29" t="s">
        <v>409</v>
      </c>
      <c r="E29" t="s">
        <v>1309</v>
      </c>
      <c r="F29">
        <v>7</v>
      </c>
      <c r="H29" s="68">
        <f t="shared" si="2"/>
        <v>1904</v>
      </c>
      <c r="I29" s="68" t="str">
        <f t="shared" si="3"/>
        <v/>
      </c>
      <c r="N29" t="s">
        <v>1454</v>
      </c>
      <c r="P29" t="s">
        <v>1309</v>
      </c>
      <c r="R29" t="s">
        <v>1115</v>
      </c>
      <c r="T29" s="52" t="str">
        <f t="shared" si="0"/>
        <v>Son</v>
      </c>
      <c r="U29" s="52">
        <f t="shared" si="1"/>
        <v>26</v>
      </c>
      <c r="W29">
        <v>73</v>
      </c>
      <c r="X29" t="s">
        <v>2786</v>
      </c>
      <c r="Y29" s="52" t="s">
        <v>1651</v>
      </c>
    </row>
    <row r="30" spans="1:25" x14ac:dyDescent="0.2">
      <c r="A30" s="52">
        <v>29</v>
      </c>
      <c r="B30" t="s">
        <v>293</v>
      </c>
      <c r="C30" t="s">
        <v>101</v>
      </c>
      <c r="D30" t="s">
        <v>9</v>
      </c>
      <c r="E30" t="s">
        <v>5</v>
      </c>
      <c r="F30">
        <v>33</v>
      </c>
      <c r="H30" s="68">
        <f t="shared" si="2"/>
        <v>1878</v>
      </c>
      <c r="I30" s="68" t="str">
        <f t="shared" si="3"/>
        <v/>
      </c>
      <c r="N30" s="9" t="s">
        <v>346</v>
      </c>
      <c r="P30" t="s">
        <v>1428</v>
      </c>
      <c r="R30" t="s">
        <v>473</v>
      </c>
      <c r="T30" s="52" t="str">
        <f t="shared" si="0"/>
        <v>Head</v>
      </c>
      <c r="U30" s="52">
        <f t="shared" si="1"/>
        <v>29</v>
      </c>
      <c r="V30">
        <v>5</v>
      </c>
      <c r="W30">
        <v>74</v>
      </c>
      <c r="X30" t="s">
        <v>2786</v>
      </c>
      <c r="Y30" s="52" t="s">
        <v>2762</v>
      </c>
    </row>
    <row r="31" spans="1:25" x14ac:dyDescent="0.2">
      <c r="A31" s="52">
        <v>30</v>
      </c>
      <c r="B31" t="s">
        <v>293</v>
      </c>
      <c r="C31" t="s">
        <v>391</v>
      </c>
      <c r="D31" t="s">
        <v>397</v>
      </c>
      <c r="E31" t="s">
        <v>5</v>
      </c>
      <c r="G31">
        <v>43</v>
      </c>
      <c r="H31" s="68" t="str">
        <f t="shared" si="2"/>
        <v/>
      </c>
      <c r="I31" s="68">
        <f t="shared" si="3"/>
        <v>1868</v>
      </c>
      <c r="J31" s="19">
        <v>10</v>
      </c>
      <c r="K31">
        <v>2</v>
      </c>
      <c r="L31">
        <v>3</v>
      </c>
      <c r="M31" s="20">
        <v>1</v>
      </c>
      <c r="N31" t="s">
        <v>1301</v>
      </c>
      <c r="P31" t="s">
        <v>1309</v>
      </c>
      <c r="R31" t="s">
        <v>733</v>
      </c>
      <c r="T31" s="52" t="str">
        <f t="shared" si="0"/>
        <v>Wife</v>
      </c>
      <c r="U31" s="52">
        <f t="shared" si="1"/>
        <v>29</v>
      </c>
      <c r="W31">
        <v>74</v>
      </c>
      <c r="X31" t="s">
        <v>2786</v>
      </c>
      <c r="Y31" s="52" t="s">
        <v>1651</v>
      </c>
    </row>
    <row r="32" spans="1:25" x14ac:dyDescent="0.2">
      <c r="A32" s="52">
        <v>31</v>
      </c>
      <c r="B32" t="s">
        <v>293</v>
      </c>
      <c r="C32" t="s">
        <v>1456</v>
      </c>
      <c r="D32" t="s">
        <v>409</v>
      </c>
      <c r="E32" t="s">
        <v>1309</v>
      </c>
      <c r="F32">
        <v>7</v>
      </c>
      <c r="H32" s="68">
        <f t="shared" si="2"/>
        <v>1904</v>
      </c>
      <c r="I32" s="68" t="str">
        <f t="shared" si="3"/>
        <v/>
      </c>
      <c r="N32" t="s">
        <v>1454</v>
      </c>
      <c r="P32" t="s">
        <v>1309</v>
      </c>
      <c r="R32" t="s">
        <v>561</v>
      </c>
      <c r="T32" s="52" t="str">
        <f t="shared" si="0"/>
        <v>Son</v>
      </c>
      <c r="U32" s="52">
        <f t="shared" si="1"/>
        <v>29</v>
      </c>
      <c r="W32">
        <v>74</v>
      </c>
      <c r="X32" t="s">
        <v>2786</v>
      </c>
      <c r="Y32" s="52" t="s">
        <v>1651</v>
      </c>
    </row>
    <row r="33" spans="1:25" x14ac:dyDescent="0.2">
      <c r="A33" s="52">
        <v>32</v>
      </c>
      <c r="B33" t="s">
        <v>293</v>
      </c>
      <c r="C33" t="s">
        <v>109</v>
      </c>
      <c r="D33" t="s">
        <v>400</v>
      </c>
      <c r="E33" t="s">
        <v>1309</v>
      </c>
      <c r="G33">
        <v>5</v>
      </c>
      <c r="H33" s="68" t="str">
        <f t="shared" si="2"/>
        <v/>
      </c>
      <c r="I33" s="68">
        <f t="shared" si="3"/>
        <v>1906</v>
      </c>
      <c r="N33" t="s">
        <v>1454</v>
      </c>
      <c r="P33" t="s">
        <v>1309</v>
      </c>
      <c r="R33" t="s">
        <v>1115</v>
      </c>
      <c r="T33" s="52" t="str">
        <f t="shared" si="0"/>
        <v>Daughter</v>
      </c>
      <c r="U33" s="52">
        <f t="shared" si="1"/>
        <v>29</v>
      </c>
      <c r="W33">
        <v>74</v>
      </c>
      <c r="X33" t="s">
        <v>2786</v>
      </c>
      <c r="Y33" s="52" t="s">
        <v>1651</v>
      </c>
    </row>
    <row r="34" spans="1:25" x14ac:dyDescent="0.2">
      <c r="A34" s="52">
        <v>33</v>
      </c>
      <c r="B34" t="s">
        <v>1457</v>
      </c>
      <c r="C34" t="s">
        <v>1458</v>
      </c>
      <c r="D34" t="s">
        <v>9</v>
      </c>
      <c r="E34" t="s">
        <v>5</v>
      </c>
      <c r="F34">
        <v>38</v>
      </c>
      <c r="H34" s="68">
        <f t="shared" si="2"/>
        <v>1873</v>
      </c>
      <c r="I34" s="68" t="str">
        <f t="shared" si="3"/>
        <v/>
      </c>
      <c r="N34" t="s">
        <v>234</v>
      </c>
      <c r="P34" t="s">
        <v>1428</v>
      </c>
      <c r="R34" t="s">
        <v>1459</v>
      </c>
      <c r="T34" s="52" t="str">
        <f t="shared" si="0"/>
        <v>Head</v>
      </c>
      <c r="U34" s="52">
        <f t="shared" si="1"/>
        <v>33</v>
      </c>
      <c r="V34">
        <v>3</v>
      </c>
      <c r="W34">
        <v>75</v>
      </c>
      <c r="X34" t="s">
        <v>2787</v>
      </c>
      <c r="Y34" s="52" t="s">
        <v>1651</v>
      </c>
    </row>
    <row r="35" spans="1:25" x14ac:dyDescent="0.2">
      <c r="A35" s="52">
        <v>34</v>
      </c>
      <c r="B35" t="s">
        <v>1457</v>
      </c>
      <c r="C35" t="s">
        <v>434</v>
      </c>
      <c r="D35" t="s">
        <v>397</v>
      </c>
      <c r="E35" t="s">
        <v>5</v>
      </c>
      <c r="G35">
        <v>28</v>
      </c>
      <c r="H35" s="68" t="str">
        <f t="shared" si="2"/>
        <v/>
      </c>
      <c r="I35" s="68">
        <f t="shared" si="3"/>
        <v>1883</v>
      </c>
      <c r="J35" s="19">
        <v>5</v>
      </c>
      <c r="K35">
        <v>1</v>
      </c>
      <c r="L35">
        <v>1</v>
      </c>
      <c r="M35" s="20">
        <v>0</v>
      </c>
      <c r="N35" t="s">
        <v>1301</v>
      </c>
      <c r="P35" t="s">
        <v>1309</v>
      </c>
      <c r="R35" t="s">
        <v>1460</v>
      </c>
      <c r="T35" s="52" t="str">
        <f t="shared" si="0"/>
        <v>Wife</v>
      </c>
      <c r="U35" s="52">
        <f t="shared" si="1"/>
        <v>33</v>
      </c>
      <c r="W35">
        <v>75</v>
      </c>
      <c r="X35" t="s">
        <v>2787</v>
      </c>
      <c r="Y35" s="52" t="s">
        <v>1651</v>
      </c>
    </row>
    <row r="36" spans="1:25" x14ac:dyDescent="0.2">
      <c r="A36" s="52">
        <v>35</v>
      </c>
      <c r="B36" t="s">
        <v>103</v>
      </c>
      <c r="C36" t="s">
        <v>148</v>
      </c>
      <c r="D36" t="s">
        <v>9</v>
      </c>
      <c r="E36" t="s">
        <v>5</v>
      </c>
      <c r="F36">
        <v>47</v>
      </c>
      <c r="H36" s="68">
        <f t="shared" si="2"/>
        <v>1864</v>
      </c>
      <c r="I36" s="68" t="str">
        <f t="shared" si="3"/>
        <v/>
      </c>
      <c r="N36" t="s">
        <v>1929</v>
      </c>
      <c r="P36" t="s">
        <v>1428</v>
      </c>
      <c r="R36" t="s">
        <v>1461</v>
      </c>
      <c r="T36" s="52" t="str">
        <f t="shared" si="0"/>
        <v>Head</v>
      </c>
      <c r="U36" s="52">
        <f t="shared" si="1"/>
        <v>35</v>
      </c>
      <c r="V36">
        <v>3</v>
      </c>
      <c r="W36">
        <v>76</v>
      </c>
      <c r="X36" t="s">
        <v>2787</v>
      </c>
      <c r="Y36" s="52" t="s">
        <v>1651</v>
      </c>
    </row>
    <row r="37" spans="1:25" x14ac:dyDescent="0.2">
      <c r="A37" s="52">
        <v>36</v>
      </c>
      <c r="B37" t="s">
        <v>103</v>
      </c>
      <c r="C37" t="s">
        <v>1462</v>
      </c>
      <c r="D37" t="s">
        <v>397</v>
      </c>
      <c r="E37" t="s">
        <v>5</v>
      </c>
      <c r="G37">
        <v>35</v>
      </c>
      <c r="H37" s="68" t="str">
        <f t="shared" si="2"/>
        <v/>
      </c>
      <c r="I37" s="68">
        <f t="shared" si="3"/>
        <v>1876</v>
      </c>
      <c r="J37" s="19">
        <v>13</v>
      </c>
      <c r="K37">
        <v>5</v>
      </c>
      <c r="L37">
        <v>5</v>
      </c>
      <c r="M37" s="20">
        <v>0</v>
      </c>
      <c r="N37" t="s">
        <v>1301</v>
      </c>
      <c r="P37" t="s">
        <v>1309</v>
      </c>
      <c r="R37" t="s">
        <v>1463</v>
      </c>
      <c r="T37" s="52" t="str">
        <f t="shared" si="0"/>
        <v>Wife</v>
      </c>
      <c r="U37" s="52">
        <f t="shared" si="1"/>
        <v>35</v>
      </c>
      <c r="W37">
        <v>76</v>
      </c>
      <c r="X37" t="s">
        <v>2787</v>
      </c>
      <c r="Y37" s="52" t="s">
        <v>1651</v>
      </c>
    </row>
    <row r="38" spans="1:25" x14ac:dyDescent="0.2">
      <c r="A38" s="52">
        <v>37</v>
      </c>
      <c r="B38" t="s">
        <v>103</v>
      </c>
      <c r="C38" t="s">
        <v>1464</v>
      </c>
      <c r="D38" t="s">
        <v>400</v>
      </c>
      <c r="E38" t="s">
        <v>1309</v>
      </c>
      <c r="G38">
        <v>13</v>
      </c>
      <c r="H38" s="68" t="str">
        <f t="shared" si="2"/>
        <v/>
      </c>
      <c r="I38" s="68">
        <f t="shared" si="3"/>
        <v>1898</v>
      </c>
      <c r="N38" t="s">
        <v>1916</v>
      </c>
      <c r="P38" t="s">
        <v>1309</v>
      </c>
      <c r="R38" t="s">
        <v>1465</v>
      </c>
      <c r="T38" s="52" t="str">
        <f t="shared" si="0"/>
        <v>Daughter</v>
      </c>
      <c r="U38" s="52">
        <f t="shared" si="1"/>
        <v>35</v>
      </c>
      <c r="W38">
        <v>76</v>
      </c>
      <c r="X38" t="s">
        <v>2787</v>
      </c>
      <c r="Y38" s="52" t="s">
        <v>1651</v>
      </c>
    </row>
    <row r="39" spans="1:25" x14ac:dyDescent="0.2">
      <c r="A39" s="52">
        <v>38</v>
      </c>
      <c r="B39" t="s">
        <v>103</v>
      </c>
      <c r="C39" t="s">
        <v>101</v>
      </c>
      <c r="D39" t="s">
        <v>409</v>
      </c>
      <c r="E39" t="s">
        <v>1309</v>
      </c>
      <c r="F39">
        <v>11</v>
      </c>
      <c r="H39" s="68">
        <f t="shared" si="2"/>
        <v>1900</v>
      </c>
      <c r="I39" s="68" t="str">
        <f t="shared" si="3"/>
        <v/>
      </c>
      <c r="N39" t="s">
        <v>1916</v>
      </c>
      <c r="P39" t="s">
        <v>1309</v>
      </c>
      <c r="R39" t="s">
        <v>1465</v>
      </c>
      <c r="T39" s="52" t="str">
        <f t="shared" si="0"/>
        <v>Son</v>
      </c>
      <c r="U39" s="52">
        <f t="shared" si="1"/>
        <v>35</v>
      </c>
      <c r="W39">
        <v>76</v>
      </c>
      <c r="X39" t="s">
        <v>2787</v>
      </c>
      <c r="Y39" s="52" t="s">
        <v>1651</v>
      </c>
    </row>
    <row r="40" spans="1:25" x14ac:dyDescent="0.2">
      <c r="A40" s="52">
        <v>39</v>
      </c>
      <c r="B40" t="s">
        <v>103</v>
      </c>
      <c r="C40" t="s">
        <v>1466</v>
      </c>
      <c r="D40" t="s">
        <v>409</v>
      </c>
      <c r="E40" t="s">
        <v>1309</v>
      </c>
      <c r="F40">
        <v>9</v>
      </c>
      <c r="H40" s="68">
        <f t="shared" si="2"/>
        <v>1902</v>
      </c>
      <c r="I40" s="68" t="str">
        <f t="shared" si="3"/>
        <v/>
      </c>
      <c r="N40" t="s">
        <v>1916</v>
      </c>
      <c r="P40" t="s">
        <v>1309</v>
      </c>
      <c r="R40" t="s">
        <v>1465</v>
      </c>
      <c r="T40" s="52" t="str">
        <f t="shared" si="0"/>
        <v>Son</v>
      </c>
      <c r="U40" s="52">
        <f t="shared" si="1"/>
        <v>35</v>
      </c>
      <c r="W40">
        <v>76</v>
      </c>
      <c r="X40" t="s">
        <v>2787</v>
      </c>
      <c r="Y40" s="52" t="s">
        <v>1651</v>
      </c>
    </row>
    <row r="41" spans="1:25" x14ac:dyDescent="0.2">
      <c r="A41" s="52">
        <v>40</v>
      </c>
      <c r="B41" t="s">
        <v>103</v>
      </c>
      <c r="C41" t="s">
        <v>1467</v>
      </c>
      <c r="D41" t="s">
        <v>400</v>
      </c>
      <c r="E41" t="s">
        <v>1309</v>
      </c>
      <c r="G41">
        <v>1</v>
      </c>
      <c r="H41" s="68" t="str">
        <f t="shared" si="2"/>
        <v/>
      </c>
      <c r="I41" s="68">
        <f t="shared" si="3"/>
        <v>1910</v>
      </c>
      <c r="N41" t="s">
        <v>1301</v>
      </c>
      <c r="P41" t="s">
        <v>1309</v>
      </c>
      <c r="R41" t="s">
        <v>1468</v>
      </c>
      <c r="T41" s="52" t="str">
        <f t="shared" si="0"/>
        <v>Daughter</v>
      </c>
      <c r="U41" s="52">
        <f t="shared" si="1"/>
        <v>35</v>
      </c>
      <c r="W41">
        <v>76</v>
      </c>
      <c r="X41" t="s">
        <v>2787</v>
      </c>
      <c r="Y41" s="52" t="s">
        <v>1651</v>
      </c>
    </row>
    <row r="42" spans="1:25" x14ac:dyDescent="0.2">
      <c r="A42" s="52">
        <v>41</v>
      </c>
      <c r="B42" t="s">
        <v>103</v>
      </c>
      <c r="C42" t="s">
        <v>635</v>
      </c>
      <c r="D42" t="s">
        <v>464</v>
      </c>
      <c r="E42" t="s">
        <v>427</v>
      </c>
      <c r="G42">
        <v>67</v>
      </c>
      <c r="H42" s="68" t="str">
        <f t="shared" si="2"/>
        <v/>
      </c>
      <c r="I42" s="68">
        <f t="shared" si="3"/>
        <v>1844</v>
      </c>
      <c r="N42" t="s">
        <v>1469</v>
      </c>
      <c r="P42" t="s">
        <v>1428</v>
      </c>
      <c r="R42" t="s">
        <v>1470</v>
      </c>
      <c r="T42" s="52" t="str">
        <f t="shared" si="0"/>
        <v>Visitor</v>
      </c>
      <c r="U42" s="52">
        <f t="shared" si="1"/>
        <v>35</v>
      </c>
      <c r="W42">
        <v>76</v>
      </c>
      <c r="X42" t="s">
        <v>2787</v>
      </c>
      <c r="Y42" s="52" t="s">
        <v>1651</v>
      </c>
    </row>
    <row r="43" spans="1:25" x14ac:dyDescent="0.2">
      <c r="A43" s="52">
        <v>42</v>
      </c>
      <c r="B43" t="s">
        <v>1471</v>
      </c>
      <c r="C43" t="s">
        <v>65</v>
      </c>
      <c r="D43" t="s">
        <v>9</v>
      </c>
      <c r="E43" t="s">
        <v>502</v>
      </c>
      <c r="F43">
        <v>82</v>
      </c>
      <c r="H43" s="68">
        <f t="shared" si="2"/>
        <v>1829</v>
      </c>
      <c r="I43" s="68" t="str">
        <f t="shared" si="3"/>
        <v/>
      </c>
      <c r="N43" t="s">
        <v>18</v>
      </c>
      <c r="P43" t="s">
        <v>1421</v>
      </c>
      <c r="R43" t="s">
        <v>616</v>
      </c>
      <c r="T43" s="52" t="str">
        <f t="shared" si="0"/>
        <v>Head</v>
      </c>
      <c r="U43" s="52">
        <f t="shared" si="1"/>
        <v>42</v>
      </c>
      <c r="V43">
        <v>11</v>
      </c>
      <c r="W43">
        <v>77</v>
      </c>
      <c r="X43" t="s">
        <v>373</v>
      </c>
      <c r="Y43" s="52" t="s">
        <v>1651</v>
      </c>
    </row>
    <row r="44" spans="1:25" x14ac:dyDescent="0.2">
      <c r="A44" s="52">
        <v>43</v>
      </c>
      <c r="B44" t="s">
        <v>1471</v>
      </c>
      <c r="C44" t="s">
        <v>439</v>
      </c>
      <c r="D44" t="s">
        <v>437</v>
      </c>
      <c r="E44" t="s">
        <v>401</v>
      </c>
      <c r="G44">
        <v>54</v>
      </c>
      <c r="H44" s="68" t="str">
        <f t="shared" si="2"/>
        <v/>
      </c>
      <c r="I44" s="68">
        <f t="shared" si="3"/>
        <v>1857</v>
      </c>
      <c r="N44" t="s">
        <v>1469</v>
      </c>
      <c r="P44" t="s">
        <v>1428</v>
      </c>
      <c r="R44" t="s">
        <v>616</v>
      </c>
      <c r="T44" s="52" t="str">
        <f t="shared" si="0"/>
        <v>Niece</v>
      </c>
      <c r="U44" s="52">
        <f t="shared" si="1"/>
        <v>42</v>
      </c>
      <c r="W44">
        <v>77</v>
      </c>
      <c r="X44" t="s">
        <v>373</v>
      </c>
      <c r="Y44" s="52" t="s">
        <v>1651</v>
      </c>
    </row>
    <row r="45" spans="1:25" x14ac:dyDescent="0.2">
      <c r="A45" s="52">
        <v>44</v>
      </c>
      <c r="B45" t="s">
        <v>1472</v>
      </c>
      <c r="C45" t="s">
        <v>123</v>
      </c>
      <c r="D45" t="s">
        <v>422</v>
      </c>
      <c r="E45" t="s">
        <v>401</v>
      </c>
      <c r="G45">
        <v>26</v>
      </c>
      <c r="H45" s="68" t="str">
        <f t="shared" si="2"/>
        <v/>
      </c>
      <c r="I45" s="68">
        <f t="shared" si="3"/>
        <v>1885</v>
      </c>
      <c r="N45" t="s">
        <v>542</v>
      </c>
      <c r="P45" t="s">
        <v>1428</v>
      </c>
      <c r="R45" t="s">
        <v>722</v>
      </c>
      <c r="T45" s="52" t="str">
        <f t="shared" si="0"/>
        <v>Servant</v>
      </c>
      <c r="U45" s="52">
        <f t="shared" si="1"/>
        <v>42</v>
      </c>
      <c r="W45">
        <v>77</v>
      </c>
      <c r="X45" t="s">
        <v>373</v>
      </c>
      <c r="Y45" s="52" t="s">
        <v>1651</v>
      </c>
    </row>
    <row r="46" spans="1:25" x14ac:dyDescent="0.2">
      <c r="A46" s="52">
        <v>45</v>
      </c>
      <c r="B46" s="9" t="s">
        <v>2765</v>
      </c>
      <c r="C46" t="s">
        <v>44</v>
      </c>
      <c r="D46" t="s">
        <v>422</v>
      </c>
      <c r="E46" t="s">
        <v>401</v>
      </c>
      <c r="F46">
        <v>26</v>
      </c>
      <c r="H46" s="68">
        <f t="shared" si="2"/>
        <v>1885</v>
      </c>
      <c r="I46" s="68" t="str">
        <f t="shared" si="3"/>
        <v/>
      </c>
      <c r="N46" t="s">
        <v>1473</v>
      </c>
      <c r="P46" t="s">
        <v>1428</v>
      </c>
      <c r="R46" t="s">
        <v>1474</v>
      </c>
      <c r="S46" t="s">
        <v>1424</v>
      </c>
      <c r="T46" s="52" t="str">
        <f t="shared" si="0"/>
        <v>Servant</v>
      </c>
      <c r="U46" s="52">
        <f t="shared" si="1"/>
        <v>42</v>
      </c>
      <c r="W46">
        <v>77</v>
      </c>
      <c r="X46" t="s">
        <v>373</v>
      </c>
      <c r="Y46" s="52" t="s">
        <v>1651</v>
      </c>
    </row>
    <row r="47" spans="1:25" x14ac:dyDescent="0.2">
      <c r="A47" s="52">
        <v>46</v>
      </c>
      <c r="B47" s="9" t="s">
        <v>2764</v>
      </c>
      <c r="C47" t="s">
        <v>101</v>
      </c>
      <c r="D47" t="s">
        <v>422</v>
      </c>
      <c r="E47" t="s">
        <v>401</v>
      </c>
      <c r="F47">
        <v>31</v>
      </c>
      <c r="H47" s="68">
        <f t="shared" si="2"/>
        <v>1880</v>
      </c>
      <c r="I47" s="68" t="str">
        <f t="shared" si="3"/>
        <v/>
      </c>
      <c r="N47" t="s">
        <v>1473</v>
      </c>
      <c r="P47" t="s">
        <v>1428</v>
      </c>
      <c r="R47" t="s">
        <v>1474</v>
      </c>
      <c r="S47" t="s">
        <v>1424</v>
      </c>
      <c r="T47" s="52" t="str">
        <f t="shared" si="0"/>
        <v>Servant</v>
      </c>
      <c r="U47" s="52">
        <f t="shared" si="1"/>
        <v>42</v>
      </c>
      <c r="W47">
        <v>77</v>
      </c>
      <c r="X47" t="s">
        <v>373</v>
      </c>
      <c r="Y47" s="52" t="s">
        <v>1651</v>
      </c>
    </row>
    <row r="48" spans="1:25" x14ac:dyDescent="0.2">
      <c r="A48" s="52">
        <v>47</v>
      </c>
      <c r="B48" s="9" t="s">
        <v>1475</v>
      </c>
      <c r="C48" t="s">
        <v>1476</v>
      </c>
      <c r="D48" t="s">
        <v>422</v>
      </c>
      <c r="E48" t="s">
        <v>401</v>
      </c>
      <c r="F48">
        <v>26</v>
      </c>
      <c r="H48" s="68">
        <f t="shared" si="2"/>
        <v>1885</v>
      </c>
      <c r="I48" s="68" t="str">
        <f t="shared" si="3"/>
        <v/>
      </c>
      <c r="N48" t="s">
        <v>234</v>
      </c>
      <c r="P48" t="s">
        <v>1428</v>
      </c>
      <c r="R48" s="9" t="s">
        <v>2766</v>
      </c>
      <c r="T48" s="52" t="str">
        <f t="shared" si="0"/>
        <v>Servant</v>
      </c>
      <c r="U48" s="52">
        <f t="shared" si="1"/>
        <v>42</v>
      </c>
      <c r="W48">
        <v>77</v>
      </c>
      <c r="X48" t="s">
        <v>373</v>
      </c>
      <c r="Y48" s="52" t="s">
        <v>1651</v>
      </c>
    </row>
    <row r="49" spans="1:25" x14ac:dyDescent="0.2">
      <c r="A49" s="52">
        <v>48</v>
      </c>
      <c r="B49" s="9" t="s">
        <v>2763</v>
      </c>
      <c r="C49" t="s">
        <v>1477</v>
      </c>
      <c r="D49" t="s">
        <v>464</v>
      </c>
      <c r="E49" t="s">
        <v>401</v>
      </c>
      <c r="G49">
        <v>46</v>
      </c>
      <c r="H49" s="68" t="str">
        <f t="shared" si="2"/>
        <v/>
      </c>
      <c r="I49" s="68">
        <f t="shared" si="3"/>
        <v>1865</v>
      </c>
      <c r="N49" t="s">
        <v>1469</v>
      </c>
      <c r="P49" t="s">
        <v>1428</v>
      </c>
      <c r="R49" t="s">
        <v>1937</v>
      </c>
      <c r="T49" s="52" t="str">
        <f t="shared" si="0"/>
        <v>Visitor</v>
      </c>
      <c r="U49" s="52">
        <f t="shared" si="1"/>
        <v>42</v>
      </c>
      <c r="W49">
        <v>77</v>
      </c>
      <c r="X49" t="s">
        <v>373</v>
      </c>
      <c r="Y49" s="52" t="s">
        <v>1651</v>
      </c>
    </row>
    <row r="50" spans="1:25" x14ac:dyDescent="0.2">
      <c r="A50" s="52">
        <v>49</v>
      </c>
      <c r="B50" t="s">
        <v>49</v>
      </c>
      <c r="C50" t="s">
        <v>98</v>
      </c>
      <c r="D50" t="s">
        <v>9</v>
      </c>
      <c r="E50" t="s">
        <v>5</v>
      </c>
      <c r="F50">
        <v>37</v>
      </c>
      <c r="H50" s="68">
        <f t="shared" si="2"/>
        <v>1874</v>
      </c>
      <c r="I50" s="68" t="str">
        <f t="shared" si="3"/>
        <v/>
      </c>
      <c r="N50" t="s">
        <v>346</v>
      </c>
      <c r="P50" t="s">
        <v>1428</v>
      </c>
      <c r="R50" t="s">
        <v>1285</v>
      </c>
      <c r="T50" s="52" t="str">
        <f t="shared" si="0"/>
        <v>Head</v>
      </c>
      <c r="U50" s="52">
        <f t="shared" si="1"/>
        <v>49</v>
      </c>
      <c r="V50">
        <v>5</v>
      </c>
      <c r="W50">
        <v>78</v>
      </c>
      <c r="X50" t="s">
        <v>2788</v>
      </c>
      <c r="Y50" s="52" t="s">
        <v>1651</v>
      </c>
    </row>
    <row r="51" spans="1:25" x14ac:dyDescent="0.2">
      <c r="A51" s="52">
        <v>50</v>
      </c>
      <c r="B51" t="s">
        <v>49</v>
      </c>
      <c r="C51" t="s">
        <v>1479</v>
      </c>
      <c r="D51" t="s">
        <v>397</v>
      </c>
      <c r="E51" t="s">
        <v>5</v>
      </c>
      <c r="G51">
        <v>30</v>
      </c>
      <c r="H51" s="68" t="str">
        <f t="shared" si="2"/>
        <v/>
      </c>
      <c r="I51" s="68">
        <f t="shared" si="3"/>
        <v>1881</v>
      </c>
      <c r="J51" s="19">
        <v>1</v>
      </c>
      <c r="K51">
        <v>0</v>
      </c>
      <c r="L51">
        <v>0</v>
      </c>
      <c r="M51" s="20">
        <v>0</v>
      </c>
      <c r="N51" t="s">
        <v>1301</v>
      </c>
      <c r="P51" t="s">
        <v>1309</v>
      </c>
      <c r="R51" t="s">
        <v>407</v>
      </c>
      <c r="T51" s="52" t="str">
        <f t="shared" si="0"/>
        <v>Wife</v>
      </c>
      <c r="U51" s="52">
        <f t="shared" si="1"/>
        <v>49</v>
      </c>
      <c r="W51">
        <v>78</v>
      </c>
      <c r="X51" t="s">
        <v>2788</v>
      </c>
      <c r="Y51" s="52" t="s">
        <v>1651</v>
      </c>
    </row>
    <row r="52" spans="1:25" x14ac:dyDescent="0.2">
      <c r="A52" s="52">
        <v>51</v>
      </c>
      <c r="B52" t="s">
        <v>1480</v>
      </c>
      <c r="C52" t="s">
        <v>101</v>
      </c>
      <c r="D52" t="s">
        <v>9</v>
      </c>
      <c r="E52" t="s">
        <v>5</v>
      </c>
      <c r="F52">
        <v>48</v>
      </c>
      <c r="H52" s="68">
        <f t="shared" si="2"/>
        <v>1863</v>
      </c>
      <c r="I52" s="68" t="str">
        <f t="shared" si="3"/>
        <v/>
      </c>
      <c r="N52" t="s">
        <v>297</v>
      </c>
      <c r="P52" t="s">
        <v>1428</v>
      </c>
      <c r="R52" t="s">
        <v>751</v>
      </c>
      <c r="T52" s="52" t="str">
        <f t="shared" si="0"/>
        <v>Head</v>
      </c>
      <c r="U52" s="52">
        <f t="shared" si="1"/>
        <v>51</v>
      </c>
      <c r="V52">
        <v>5</v>
      </c>
      <c r="W52">
        <v>79</v>
      </c>
      <c r="X52" t="s">
        <v>2788</v>
      </c>
      <c r="Y52" s="52" t="s">
        <v>1651</v>
      </c>
    </row>
    <row r="53" spans="1:25" x14ac:dyDescent="0.2">
      <c r="A53" s="52">
        <v>52</v>
      </c>
      <c r="B53" t="s">
        <v>1480</v>
      </c>
      <c r="C53" t="s">
        <v>263</v>
      </c>
      <c r="D53" t="s">
        <v>397</v>
      </c>
      <c r="E53" t="s">
        <v>5</v>
      </c>
      <c r="G53">
        <v>51</v>
      </c>
      <c r="H53" s="68" t="str">
        <f t="shared" si="2"/>
        <v/>
      </c>
      <c r="I53" s="68">
        <f t="shared" si="3"/>
        <v>1860</v>
      </c>
      <c r="J53" s="19">
        <v>16</v>
      </c>
      <c r="K53">
        <v>3</v>
      </c>
      <c r="L53">
        <v>1</v>
      </c>
      <c r="M53" s="20">
        <v>2</v>
      </c>
      <c r="N53" t="s">
        <v>1301</v>
      </c>
      <c r="P53" t="s">
        <v>1309</v>
      </c>
      <c r="R53" t="s">
        <v>1481</v>
      </c>
      <c r="T53" s="52" t="str">
        <f t="shared" si="0"/>
        <v>Wife</v>
      </c>
      <c r="U53" s="52">
        <f t="shared" si="1"/>
        <v>51</v>
      </c>
      <c r="W53">
        <v>79</v>
      </c>
      <c r="X53" t="s">
        <v>2788</v>
      </c>
      <c r="Y53" s="52" t="s">
        <v>1651</v>
      </c>
    </row>
    <row r="54" spans="1:25" x14ac:dyDescent="0.2">
      <c r="A54" s="52">
        <v>53</v>
      </c>
      <c r="B54" t="s">
        <v>1480</v>
      </c>
      <c r="C54" t="s">
        <v>1122</v>
      </c>
      <c r="D54" t="s">
        <v>409</v>
      </c>
      <c r="E54" t="s">
        <v>1309</v>
      </c>
      <c r="F54">
        <v>12</v>
      </c>
      <c r="H54" s="68">
        <f t="shared" si="2"/>
        <v>1899</v>
      </c>
      <c r="I54" s="68" t="str">
        <f t="shared" si="3"/>
        <v/>
      </c>
      <c r="N54" t="s">
        <v>1454</v>
      </c>
      <c r="P54" t="s">
        <v>1309</v>
      </c>
      <c r="R54" t="s">
        <v>458</v>
      </c>
      <c r="T54" s="52" t="str">
        <f t="shared" si="0"/>
        <v>Son</v>
      </c>
      <c r="U54" s="52">
        <f t="shared" si="1"/>
        <v>51</v>
      </c>
      <c r="W54">
        <v>79</v>
      </c>
      <c r="X54" t="s">
        <v>2788</v>
      </c>
      <c r="Y54" s="52" t="s">
        <v>1651</v>
      </c>
    </row>
    <row r="55" spans="1:25" x14ac:dyDescent="0.2">
      <c r="A55" s="52">
        <v>54</v>
      </c>
      <c r="B55" t="s">
        <v>270</v>
      </c>
      <c r="C55" t="s">
        <v>386</v>
      </c>
      <c r="D55" t="s">
        <v>525</v>
      </c>
      <c r="E55" t="s">
        <v>401</v>
      </c>
      <c r="F55">
        <v>22</v>
      </c>
      <c r="H55" s="68">
        <f t="shared" si="2"/>
        <v>1889</v>
      </c>
      <c r="I55" s="68" t="str">
        <f t="shared" si="3"/>
        <v/>
      </c>
      <c r="N55" t="s">
        <v>346</v>
      </c>
      <c r="P55" t="s">
        <v>1428</v>
      </c>
      <c r="R55" t="s">
        <v>722</v>
      </c>
      <c r="T55" s="52" t="str">
        <f t="shared" si="0"/>
        <v>Boarder</v>
      </c>
      <c r="U55" s="52">
        <f t="shared" si="1"/>
        <v>51</v>
      </c>
      <c r="W55">
        <v>79</v>
      </c>
      <c r="X55" t="s">
        <v>2788</v>
      </c>
      <c r="Y55" s="52" t="s">
        <v>1651</v>
      </c>
    </row>
    <row r="56" spans="1:25" x14ac:dyDescent="0.2">
      <c r="A56" s="52">
        <v>55</v>
      </c>
      <c r="B56" t="s">
        <v>969</v>
      </c>
      <c r="C56" t="s">
        <v>44</v>
      </c>
      <c r="D56" t="s">
        <v>9</v>
      </c>
      <c r="E56" t="s">
        <v>5</v>
      </c>
      <c r="F56">
        <v>31</v>
      </c>
      <c r="H56" s="68">
        <f t="shared" si="2"/>
        <v>1880</v>
      </c>
      <c r="I56" s="68" t="str">
        <f t="shared" si="3"/>
        <v/>
      </c>
      <c r="N56" t="s">
        <v>18</v>
      </c>
      <c r="P56" t="s">
        <v>1421</v>
      </c>
      <c r="R56" t="s">
        <v>1482</v>
      </c>
      <c r="S56" t="s">
        <v>1424</v>
      </c>
      <c r="T56" s="52" t="str">
        <f t="shared" si="0"/>
        <v>Head</v>
      </c>
      <c r="U56" s="52">
        <f t="shared" si="1"/>
        <v>55</v>
      </c>
      <c r="V56">
        <v>5</v>
      </c>
      <c r="W56">
        <v>80</v>
      </c>
      <c r="X56" t="s">
        <v>2789</v>
      </c>
      <c r="Y56" s="52" t="s">
        <v>1651</v>
      </c>
    </row>
    <row r="57" spans="1:25" x14ac:dyDescent="0.2">
      <c r="A57" s="52">
        <v>56</v>
      </c>
      <c r="B57" t="s">
        <v>969</v>
      </c>
      <c r="C57" s="9" t="s">
        <v>1760</v>
      </c>
      <c r="D57" t="s">
        <v>397</v>
      </c>
      <c r="E57" t="s">
        <v>5</v>
      </c>
      <c r="G57">
        <v>35</v>
      </c>
      <c r="H57" s="68" t="str">
        <f t="shared" si="2"/>
        <v/>
      </c>
      <c r="I57" s="68">
        <f t="shared" si="3"/>
        <v>1876</v>
      </c>
      <c r="J57" s="19">
        <v>3</v>
      </c>
      <c r="K57">
        <v>0</v>
      </c>
      <c r="L57">
        <v>0</v>
      </c>
      <c r="M57" s="20">
        <v>0</v>
      </c>
      <c r="N57" t="s">
        <v>1301</v>
      </c>
      <c r="P57" t="s">
        <v>1309</v>
      </c>
      <c r="R57" t="s">
        <v>1936</v>
      </c>
      <c r="T57" s="52" t="str">
        <f t="shared" si="0"/>
        <v>Wife</v>
      </c>
      <c r="U57" s="52">
        <f t="shared" si="1"/>
        <v>55</v>
      </c>
      <c r="W57">
        <v>80</v>
      </c>
      <c r="X57" t="s">
        <v>2789</v>
      </c>
      <c r="Y57" s="52" t="s">
        <v>1651</v>
      </c>
    </row>
    <row r="58" spans="1:25" x14ac:dyDescent="0.2">
      <c r="A58" s="52">
        <v>57</v>
      </c>
      <c r="B58" t="s">
        <v>1483</v>
      </c>
      <c r="C58" t="s">
        <v>192</v>
      </c>
      <c r="D58" t="s">
        <v>9</v>
      </c>
      <c r="E58" t="s">
        <v>5</v>
      </c>
      <c r="F58">
        <v>36</v>
      </c>
      <c r="H58" s="68">
        <f t="shared" si="2"/>
        <v>1875</v>
      </c>
      <c r="I58" s="68" t="str">
        <f t="shared" si="3"/>
        <v/>
      </c>
      <c r="N58" t="s">
        <v>346</v>
      </c>
      <c r="P58" t="s">
        <v>1428</v>
      </c>
      <c r="R58" t="s">
        <v>627</v>
      </c>
      <c r="T58" s="52" t="str">
        <f t="shared" si="0"/>
        <v>Head</v>
      </c>
      <c r="U58" s="52">
        <f t="shared" si="1"/>
        <v>57</v>
      </c>
      <c r="V58">
        <v>3</v>
      </c>
      <c r="W58">
        <v>81</v>
      </c>
      <c r="X58" t="s">
        <v>2790</v>
      </c>
      <c r="Y58" s="52" t="s">
        <v>2823</v>
      </c>
    </row>
    <row r="59" spans="1:25" x14ac:dyDescent="0.2">
      <c r="A59" s="52">
        <v>58</v>
      </c>
      <c r="B59" t="s">
        <v>1483</v>
      </c>
      <c r="C59" t="s">
        <v>1484</v>
      </c>
      <c r="D59" t="s">
        <v>397</v>
      </c>
      <c r="E59" t="s">
        <v>5</v>
      </c>
      <c r="G59">
        <v>26</v>
      </c>
      <c r="H59" s="68" t="str">
        <f t="shared" si="2"/>
        <v/>
      </c>
      <c r="I59" s="68">
        <f t="shared" si="3"/>
        <v>1885</v>
      </c>
      <c r="J59" s="19">
        <v>4</v>
      </c>
      <c r="K59">
        <v>1</v>
      </c>
      <c r="L59">
        <v>1</v>
      </c>
      <c r="M59" s="20">
        <v>0</v>
      </c>
      <c r="N59" t="s">
        <v>1301</v>
      </c>
      <c r="P59" t="s">
        <v>1309</v>
      </c>
      <c r="R59" t="s">
        <v>1485</v>
      </c>
      <c r="T59" s="52" t="str">
        <f t="shared" si="0"/>
        <v>Wife</v>
      </c>
      <c r="U59" s="52">
        <f t="shared" si="1"/>
        <v>57</v>
      </c>
      <c r="W59">
        <v>81</v>
      </c>
      <c r="X59" t="s">
        <v>2790</v>
      </c>
      <c r="Y59" s="52" t="s">
        <v>2823</v>
      </c>
    </row>
    <row r="60" spans="1:25" ht="25.5" x14ac:dyDescent="0.2">
      <c r="A60" s="52">
        <v>59</v>
      </c>
      <c r="B60" t="s">
        <v>1483</v>
      </c>
      <c r="C60" s="4" t="s">
        <v>1486</v>
      </c>
      <c r="D60" t="s">
        <v>400</v>
      </c>
      <c r="E60" t="s">
        <v>1309</v>
      </c>
      <c r="G60">
        <v>1</v>
      </c>
      <c r="H60" s="68" t="str">
        <f t="shared" si="2"/>
        <v/>
      </c>
      <c r="I60" s="68">
        <f t="shared" si="3"/>
        <v>1910</v>
      </c>
      <c r="N60" t="s">
        <v>1301</v>
      </c>
      <c r="P60" t="s">
        <v>1309</v>
      </c>
      <c r="R60" t="s">
        <v>551</v>
      </c>
      <c r="T60" s="52" t="str">
        <f t="shared" si="0"/>
        <v>Daughter</v>
      </c>
      <c r="U60" s="52">
        <f t="shared" si="1"/>
        <v>57</v>
      </c>
      <c r="W60">
        <v>81</v>
      </c>
      <c r="X60" t="s">
        <v>2790</v>
      </c>
      <c r="Y60" s="52" t="s">
        <v>2823</v>
      </c>
    </row>
    <row r="61" spans="1:25" x14ac:dyDescent="0.2">
      <c r="A61" s="52">
        <v>60</v>
      </c>
      <c r="B61" t="s">
        <v>1487</v>
      </c>
      <c r="C61" t="s">
        <v>477</v>
      </c>
      <c r="D61" t="s">
        <v>9</v>
      </c>
      <c r="E61" t="s">
        <v>5</v>
      </c>
      <c r="F61">
        <v>48</v>
      </c>
      <c r="H61" s="68">
        <f t="shared" si="2"/>
        <v>1863</v>
      </c>
      <c r="I61" s="68" t="str">
        <f t="shared" si="3"/>
        <v/>
      </c>
      <c r="N61" t="s">
        <v>126</v>
      </c>
      <c r="P61" t="s">
        <v>1428</v>
      </c>
      <c r="R61" t="s">
        <v>1115</v>
      </c>
      <c r="T61" s="52" t="str">
        <f t="shared" si="0"/>
        <v>Head</v>
      </c>
      <c r="U61" s="52">
        <f t="shared" si="1"/>
        <v>60</v>
      </c>
      <c r="V61">
        <v>5</v>
      </c>
      <c r="W61">
        <v>82</v>
      </c>
      <c r="X61" t="s">
        <v>2791</v>
      </c>
      <c r="Y61" s="52" t="s">
        <v>2767</v>
      </c>
    </row>
    <row r="62" spans="1:25" x14ac:dyDescent="0.2">
      <c r="A62" s="52">
        <v>61</v>
      </c>
      <c r="B62" t="s">
        <v>1487</v>
      </c>
      <c r="C62" t="s">
        <v>1488</v>
      </c>
      <c r="D62" t="s">
        <v>397</v>
      </c>
      <c r="E62" t="s">
        <v>5</v>
      </c>
      <c r="G62">
        <v>50</v>
      </c>
      <c r="H62" s="68" t="str">
        <f t="shared" si="2"/>
        <v/>
      </c>
      <c r="I62" s="68">
        <f t="shared" si="3"/>
        <v>1861</v>
      </c>
      <c r="J62" s="19">
        <v>19</v>
      </c>
      <c r="K62">
        <v>5</v>
      </c>
      <c r="L62">
        <v>4</v>
      </c>
      <c r="M62" s="20">
        <v>1</v>
      </c>
      <c r="N62" t="s">
        <v>1301</v>
      </c>
      <c r="P62" t="s">
        <v>1309</v>
      </c>
      <c r="R62" s="9" t="s">
        <v>2768</v>
      </c>
      <c r="T62" s="52" t="str">
        <f t="shared" si="0"/>
        <v>Wife</v>
      </c>
      <c r="U62" s="52">
        <f t="shared" si="1"/>
        <v>60</v>
      </c>
      <c r="W62">
        <v>82</v>
      </c>
      <c r="X62" t="s">
        <v>2791</v>
      </c>
      <c r="Y62" s="52" t="s">
        <v>2767</v>
      </c>
    </row>
    <row r="63" spans="1:25" x14ac:dyDescent="0.2">
      <c r="A63" s="52">
        <v>62</v>
      </c>
      <c r="B63" t="s">
        <v>1487</v>
      </c>
      <c r="C63" t="s">
        <v>1489</v>
      </c>
      <c r="D63" t="s">
        <v>400</v>
      </c>
      <c r="E63" t="s">
        <v>401</v>
      </c>
      <c r="G63">
        <v>8</v>
      </c>
      <c r="H63" s="68" t="str">
        <f t="shared" si="2"/>
        <v/>
      </c>
      <c r="I63" s="68">
        <f t="shared" si="3"/>
        <v>1903</v>
      </c>
      <c r="N63" t="s">
        <v>1454</v>
      </c>
      <c r="P63" t="s">
        <v>1309</v>
      </c>
      <c r="R63" t="s">
        <v>1115</v>
      </c>
      <c r="T63" s="52" t="str">
        <f t="shared" si="0"/>
        <v>Daughter</v>
      </c>
      <c r="U63" s="52">
        <f t="shared" si="1"/>
        <v>60</v>
      </c>
      <c r="W63">
        <v>82</v>
      </c>
      <c r="X63" t="s">
        <v>2791</v>
      </c>
      <c r="Y63" s="52" t="s">
        <v>2767</v>
      </c>
    </row>
    <row r="64" spans="1:25" x14ac:dyDescent="0.2">
      <c r="A64" s="52">
        <v>63</v>
      </c>
      <c r="B64" s="9" t="s">
        <v>424</v>
      </c>
      <c r="C64" t="s">
        <v>635</v>
      </c>
      <c r="D64" t="s">
        <v>9</v>
      </c>
      <c r="E64" t="s">
        <v>427</v>
      </c>
      <c r="G64">
        <v>77</v>
      </c>
      <c r="H64" s="68" t="str">
        <f t="shared" si="2"/>
        <v/>
      </c>
      <c r="I64" s="68">
        <f t="shared" si="3"/>
        <v>1834</v>
      </c>
      <c r="K64">
        <v>0</v>
      </c>
      <c r="L64">
        <v>0</v>
      </c>
      <c r="M64" s="20">
        <v>0</v>
      </c>
      <c r="N64" t="s">
        <v>1301</v>
      </c>
      <c r="P64" t="s">
        <v>1309</v>
      </c>
      <c r="R64" t="s">
        <v>1115</v>
      </c>
      <c r="T64" s="52" t="str">
        <f t="shared" si="0"/>
        <v>Head</v>
      </c>
      <c r="U64" s="52">
        <f t="shared" si="1"/>
        <v>63</v>
      </c>
      <c r="V64" s="23">
        <v>3</v>
      </c>
      <c r="W64">
        <v>83</v>
      </c>
      <c r="X64" t="s">
        <v>2791</v>
      </c>
      <c r="Y64" s="52" t="s">
        <v>1651</v>
      </c>
    </row>
    <row r="65" spans="1:25" ht="25.5" x14ac:dyDescent="0.2">
      <c r="A65" s="52">
        <v>64</v>
      </c>
      <c r="B65" t="s">
        <v>330</v>
      </c>
      <c r="C65" t="s">
        <v>44</v>
      </c>
      <c r="D65" t="s">
        <v>9</v>
      </c>
      <c r="E65" t="s">
        <v>5</v>
      </c>
      <c r="F65">
        <v>61</v>
      </c>
      <c r="H65" s="68">
        <f t="shared" si="2"/>
        <v>1850</v>
      </c>
      <c r="I65" s="68" t="str">
        <f t="shared" si="3"/>
        <v/>
      </c>
      <c r="N65" s="4" t="s">
        <v>1490</v>
      </c>
      <c r="P65" t="s">
        <v>1421</v>
      </c>
      <c r="R65" t="s">
        <v>517</v>
      </c>
      <c r="T65" s="52" t="str">
        <f t="shared" si="0"/>
        <v>Head</v>
      </c>
      <c r="U65" s="52">
        <f t="shared" si="1"/>
        <v>64</v>
      </c>
      <c r="V65">
        <v>8</v>
      </c>
      <c r="W65">
        <v>84</v>
      </c>
      <c r="X65" t="s">
        <v>2792</v>
      </c>
      <c r="Y65" s="52" t="s">
        <v>2793</v>
      </c>
    </row>
    <row r="66" spans="1:25" x14ac:dyDescent="0.2">
      <c r="A66" s="52">
        <v>65</v>
      </c>
      <c r="B66" t="s">
        <v>330</v>
      </c>
      <c r="C66" t="s">
        <v>123</v>
      </c>
      <c r="D66" t="s">
        <v>397</v>
      </c>
      <c r="E66" t="s">
        <v>5</v>
      </c>
      <c r="G66">
        <v>68</v>
      </c>
      <c r="H66" s="68" t="str">
        <f t="shared" si="2"/>
        <v/>
      </c>
      <c r="I66" s="68">
        <f t="shared" si="3"/>
        <v>1843</v>
      </c>
      <c r="J66" s="19">
        <v>23</v>
      </c>
      <c r="K66">
        <v>0</v>
      </c>
      <c r="L66">
        <v>0</v>
      </c>
      <c r="M66" s="20">
        <v>0</v>
      </c>
      <c r="N66" t="s">
        <v>1301</v>
      </c>
      <c r="P66" t="s">
        <v>1309</v>
      </c>
      <c r="R66" t="s">
        <v>733</v>
      </c>
      <c r="T66" s="52" t="str">
        <f t="shared" si="0"/>
        <v>Wife</v>
      </c>
      <c r="U66" s="52">
        <f t="shared" si="1"/>
        <v>64</v>
      </c>
      <c r="W66">
        <v>84</v>
      </c>
      <c r="X66" t="s">
        <v>2792</v>
      </c>
      <c r="Y66" s="52" t="s">
        <v>2793</v>
      </c>
    </row>
    <row r="67" spans="1:25" x14ac:dyDescent="0.2">
      <c r="A67" s="52">
        <v>66</v>
      </c>
      <c r="B67" t="s">
        <v>156</v>
      </c>
      <c r="C67" t="s">
        <v>1491</v>
      </c>
      <c r="D67" t="s">
        <v>420</v>
      </c>
      <c r="E67" t="s">
        <v>401</v>
      </c>
      <c r="F67">
        <v>43</v>
      </c>
      <c r="H67" s="68">
        <f t="shared" si="2"/>
        <v>1868</v>
      </c>
      <c r="I67" s="68" t="str">
        <f t="shared" si="3"/>
        <v/>
      </c>
      <c r="N67" t="s">
        <v>2769</v>
      </c>
      <c r="P67" t="s">
        <v>1428</v>
      </c>
      <c r="R67" t="s">
        <v>733</v>
      </c>
      <c r="T67" s="52" t="str">
        <f t="shared" ref="T67:T130" si="4">D67</f>
        <v>Stepson</v>
      </c>
      <c r="U67" s="52">
        <f t="shared" si="1"/>
        <v>64</v>
      </c>
      <c r="W67">
        <v>84</v>
      </c>
      <c r="X67" t="s">
        <v>2792</v>
      </c>
      <c r="Y67" s="52" t="s">
        <v>2793</v>
      </c>
    </row>
    <row r="68" spans="1:25" x14ac:dyDescent="0.2">
      <c r="A68" s="52">
        <v>67</v>
      </c>
      <c r="B68" t="s">
        <v>1492</v>
      </c>
      <c r="C68" t="s">
        <v>263</v>
      </c>
      <c r="D68" t="s">
        <v>422</v>
      </c>
      <c r="E68" t="s">
        <v>401</v>
      </c>
      <c r="G68">
        <v>30</v>
      </c>
      <c r="H68" s="68" t="str">
        <f t="shared" si="2"/>
        <v/>
      </c>
      <c r="I68" s="68">
        <f t="shared" si="3"/>
        <v>1881</v>
      </c>
      <c r="N68" t="s">
        <v>542</v>
      </c>
      <c r="P68" t="s">
        <v>1428</v>
      </c>
      <c r="R68" s="9" t="s">
        <v>1493</v>
      </c>
      <c r="T68" s="52" t="str">
        <f t="shared" si="4"/>
        <v>Servant</v>
      </c>
      <c r="U68" s="52">
        <f t="shared" ref="U68:U132" si="5">IF(OR(T68="Vacant",T68="Head"),A68,U67)</f>
        <v>64</v>
      </c>
      <c r="W68">
        <v>84</v>
      </c>
      <c r="X68" t="s">
        <v>2792</v>
      </c>
      <c r="Y68" s="52" t="s">
        <v>2793</v>
      </c>
    </row>
    <row r="69" spans="1:25" x14ac:dyDescent="0.2">
      <c r="A69" s="52">
        <v>68</v>
      </c>
      <c r="B69" t="s">
        <v>328</v>
      </c>
      <c r="C69" t="s">
        <v>65</v>
      </c>
      <c r="D69" t="s">
        <v>9</v>
      </c>
      <c r="E69" t="s">
        <v>5</v>
      </c>
      <c r="F69">
        <v>43</v>
      </c>
      <c r="H69" s="68">
        <f t="shared" ref="H69:H132" si="6">IF(ISBLANK(F69),"",INT(1911.25-F69))</f>
        <v>1868</v>
      </c>
      <c r="I69" s="68" t="str">
        <f t="shared" ref="I69:I132" si="7">IF(ISBLANK(G69),"",IF(ISBLANK(F69),INT(1911.25-G69),"Error"))</f>
        <v/>
      </c>
      <c r="N69" t="s">
        <v>486</v>
      </c>
      <c r="P69" t="s">
        <v>1428</v>
      </c>
      <c r="R69" t="s">
        <v>1935</v>
      </c>
      <c r="T69" s="52" t="str">
        <f t="shared" si="4"/>
        <v>Head</v>
      </c>
      <c r="U69" s="52">
        <f t="shared" si="5"/>
        <v>68</v>
      </c>
      <c r="V69">
        <v>5</v>
      </c>
      <c r="W69">
        <v>85</v>
      </c>
      <c r="X69" t="s">
        <v>2791</v>
      </c>
      <c r="Y69" s="52" t="s">
        <v>1651</v>
      </c>
    </row>
    <row r="70" spans="1:25" x14ac:dyDescent="0.2">
      <c r="A70" s="52">
        <v>69</v>
      </c>
      <c r="B70" t="s">
        <v>328</v>
      </c>
      <c r="C70" t="s">
        <v>438</v>
      </c>
      <c r="D70" t="s">
        <v>397</v>
      </c>
      <c r="E70" t="s">
        <v>5</v>
      </c>
      <c r="G70">
        <v>35</v>
      </c>
      <c r="H70" s="68" t="str">
        <f t="shared" si="6"/>
        <v/>
      </c>
      <c r="I70" s="68">
        <f t="shared" si="7"/>
        <v>1876</v>
      </c>
      <c r="J70" s="19">
        <v>13</v>
      </c>
      <c r="K70">
        <v>6</v>
      </c>
      <c r="L70">
        <v>4</v>
      </c>
      <c r="M70" s="20">
        <v>2</v>
      </c>
      <c r="N70" t="s">
        <v>1301</v>
      </c>
      <c r="P70" t="s">
        <v>1309</v>
      </c>
      <c r="R70" t="s">
        <v>1291</v>
      </c>
      <c r="T70" s="52" t="str">
        <f t="shared" si="4"/>
        <v>Wife</v>
      </c>
      <c r="U70" s="52">
        <f t="shared" si="5"/>
        <v>68</v>
      </c>
      <c r="W70">
        <v>85</v>
      </c>
      <c r="X70" t="s">
        <v>2791</v>
      </c>
      <c r="Y70" s="52" t="s">
        <v>1651</v>
      </c>
    </row>
    <row r="71" spans="1:25" x14ac:dyDescent="0.2">
      <c r="A71" s="52">
        <v>70</v>
      </c>
      <c r="B71" t="s">
        <v>328</v>
      </c>
      <c r="C71" t="s">
        <v>1494</v>
      </c>
      <c r="D71" t="s">
        <v>409</v>
      </c>
      <c r="E71" t="s">
        <v>1309</v>
      </c>
      <c r="F71">
        <v>13</v>
      </c>
      <c r="H71" s="68">
        <f t="shared" si="6"/>
        <v>1898</v>
      </c>
      <c r="I71" s="68" t="str">
        <f t="shared" si="7"/>
        <v/>
      </c>
      <c r="N71" t="s">
        <v>1454</v>
      </c>
      <c r="P71" t="s">
        <v>1309</v>
      </c>
      <c r="R71" t="s">
        <v>1291</v>
      </c>
      <c r="T71" s="52" t="str">
        <f t="shared" si="4"/>
        <v>Son</v>
      </c>
      <c r="U71" s="52">
        <f t="shared" si="5"/>
        <v>68</v>
      </c>
      <c r="W71">
        <v>85</v>
      </c>
      <c r="X71" t="s">
        <v>2791</v>
      </c>
      <c r="Y71" s="52" t="s">
        <v>1651</v>
      </c>
    </row>
    <row r="72" spans="1:25" x14ac:dyDescent="0.2">
      <c r="A72" s="52">
        <v>71</v>
      </c>
      <c r="B72" t="s">
        <v>328</v>
      </c>
      <c r="C72" t="s">
        <v>439</v>
      </c>
      <c r="D72" t="s">
        <v>400</v>
      </c>
      <c r="E72" t="s">
        <v>1309</v>
      </c>
      <c r="G72">
        <v>11</v>
      </c>
      <c r="H72" s="68" t="str">
        <f t="shared" si="6"/>
        <v/>
      </c>
      <c r="I72" s="68">
        <f t="shared" si="7"/>
        <v>1900</v>
      </c>
      <c r="N72" t="s">
        <v>1454</v>
      </c>
      <c r="P72" t="s">
        <v>1309</v>
      </c>
      <c r="R72" t="s">
        <v>1115</v>
      </c>
      <c r="T72" s="52" t="str">
        <f t="shared" si="4"/>
        <v>Daughter</v>
      </c>
      <c r="U72" s="52">
        <f t="shared" si="5"/>
        <v>68</v>
      </c>
      <c r="W72">
        <v>85</v>
      </c>
      <c r="X72" t="s">
        <v>2791</v>
      </c>
      <c r="Y72" s="52" t="s">
        <v>1651</v>
      </c>
    </row>
    <row r="73" spans="1:25" x14ac:dyDescent="0.2">
      <c r="A73" s="52">
        <v>72</v>
      </c>
      <c r="B73" t="s">
        <v>328</v>
      </c>
      <c r="C73" t="s">
        <v>71</v>
      </c>
      <c r="D73" t="s">
        <v>409</v>
      </c>
      <c r="E73" t="s">
        <v>1309</v>
      </c>
      <c r="F73">
        <v>10</v>
      </c>
      <c r="H73" s="68">
        <f t="shared" si="6"/>
        <v>1901</v>
      </c>
      <c r="I73" s="68" t="str">
        <f t="shared" si="7"/>
        <v/>
      </c>
      <c r="N73" t="s">
        <v>1454</v>
      </c>
      <c r="P73" t="s">
        <v>1309</v>
      </c>
      <c r="R73" t="s">
        <v>1115</v>
      </c>
      <c r="T73" s="52" t="str">
        <f t="shared" si="4"/>
        <v>Son</v>
      </c>
      <c r="U73" s="52">
        <f t="shared" si="5"/>
        <v>68</v>
      </c>
      <c r="W73">
        <v>85</v>
      </c>
      <c r="X73" t="s">
        <v>2791</v>
      </c>
      <c r="Y73" s="52" t="s">
        <v>1651</v>
      </c>
    </row>
    <row r="74" spans="1:25" x14ac:dyDescent="0.2">
      <c r="A74" s="52">
        <v>73</v>
      </c>
      <c r="B74" t="s">
        <v>328</v>
      </c>
      <c r="C74" t="s">
        <v>1433</v>
      </c>
      <c r="D74" t="s">
        <v>400</v>
      </c>
      <c r="E74" t="s">
        <v>1309</v>
      </c>
      <c r="G74">
        <v>2</v>
      </c>
      <c r="H74" s="68" t="str">
        <f t="shared" si="6"/>
        <v/>
      </c>
      <c r="I74" s="68">
        <f t="shared" si="7"/>
        <v>1909</v>
      </c>
      <c r="N74" t="s">
        <v>1301</v>
      </c>
      <c r="P74" t="s">
        <v>1309</v>
      </c>
      <c r="R74" t="s">
        <v>1115</v>
      </c>
      <c r="T74" s="52" t="str">
        <f t="shared" si="4"/>
        <v>Daughter</v>
      </c>
      <c r="U74" s="52">
        <f t="shared" si="5"/>
        <v>68</v>
      </c>
      <c r="W74">
        <v>85</v>
      </c>
      <c r="X74" t="s">
        <v>2791</v>
      </c>
      <c r="Y74" s="52" t="s">
        <v>1651</v>
      </c>
    </row>
    <row r="75" spans="1:25" x14ac:dyDescent="0.2">
      <c r="A75" s="52">
        <v>74</v>
      </c>
      <c r="B75" t="s">
        <v>1495</v>
      </c>
      <c r="C75" t="s">
        <v>385</v>
      </c>
      <c r="D75" t="s">
        <v>9</v>
      </c>
      <c r="E75" t="s">
        <v>5</v>
      </c>
      <c r="F75">
        <v>22</v>
      </c>
      <c r="H75" s="68">
        <f t="shared" si="6"/>
        <v>1889</v>
      </c>
      <c r="I75" s="68" t="str">
        <f t="shared" si="7"/>
        <v/>
      </c>
      <c r="N75" s="4" t="s">
        <v>1920</v>
      </c>
      <c r="P75" t="s">
        <v>1428</v>
      </c>
      <c r="R75" t="s">
        <v>1496</v>
      </c>
      <c r="T75" s="52" t="str">
        <f t="shared" si="4"/>
        <v>Head</v>
      </c>
      <c r="U75" s="52">
        <f t="shared" si="5"/>
        <v>74</v>
      </c>
      <c r="V75">
        <v>5</v>
      </c>
      <c r="W75">
        <v>86</v>
      </c>
      <c r="X75" t="s">
        <v>2791</v>
      </c>
      <c r="Y75" s="52" t="s">
        <v>1651</v>
      </c>
    </row>
    <row r="76" spans="1:25" x14ac:dyDescent="0.2">
      <c r="A76" s="52">
        <v>75</v>
      </c>
      <c r="B76" t="s">
        <v>1495</v>
      </c>
      <c r="C76" t="s">
        <v>57</v>
      </c>
      <c r="D76" t="s">
        <v>397</v>
      </c>
      <c r="E76" t="s">
        <v>5</v>
      </c>
      <c r="G76">
        <v>23</v>
      </c>
      <c r="H76" s="68" t="str">
        <f t="shared" si="6"/>
        <v/>
      </c>
      <c r="I76" s="68">
        <f t="shared" si="7"/>
        <v>1888</v>
      </c>
      <c r="J76" s="19">
        <v>0</v>
      </c>
      <c r="K76">
        <v>0</v>
      </c>
      <c r="L76">
        <v>0</v>
      </c>
      <c r="M76" s="20">
        <v>0</v>
      </c>
      <c r="N76" t="s">
        <v>1301</v>
      </c>
      <c r="P76" t="s">
        <v>1309</v>
      </c>
      <c r="R76" t="s">
        <v>1678</v>
      </c>
      <c r="T76" s="52" t="str">
        <f t="shared" si="4"/>
        <v>Wife</v>
      </c>
      <c r="U76" s="52">
        <f t="shared" si="5"/>
        <v>74</v>
      </c>
      <c r="W76">
        <v>86</v>
      </c>
      <c r="X76" t="s">
        <v>2791</v>
      </c>
      <c r="Y76" s="52" t="s">
        <v>1651</v>
      </c>
    </row>
    <row r="77" spans="1:25" ht="25.5" x14ac:dyDescent="0.2">
      <c r="A77" s="52">
        <v>76</v>
      </c>
      <c r="B77" t="s">
        <v>1497</v>
      </c>
      <c r="C77" t="s">
        <v>386</v>
      </c>
      <c r="D77" t="s">
        <v>9</v>
      </c>
      <c r="E77" t="s">
        <v>5</v>
      </c>
      <c r="F77">
        <v>60</v>
      </c>
      <c r="H77" s="68">
        <f t="shared" si="6"/>
        <v>1851</v>
      </c>
      <c r="I77" s="68" t="str">
        <f t="shared" si="7"/>
        <v/>
      </c>
      <c r="N77" s="4" t="s">
        <v>1498</v>
      </c>
      <c r="P77" t="s">
        <v>1309</v>
      </c>
      <c r="R77" t="s">
        <v>1499</v>
      </c>
      <c r="T77" s="52" t="str">
        <f t="shared" si="4"/>
        <v>Head</v>
      </c>
      <c r="U77" s="52">
        <f t="shared" si="5"/>
        <v>76</v>
      </c>
      <c r="V77">
        <v>18</v>
      </c>
      <c r="W77">
        <v>87</v>
      </c>
      <c r="X77" s="4" t="s">
        <v>2794</v>
      </c>
      <c r="Y77" s="52" t="s">
        <v>1651</v>
      </c>
    </row>
    <row r="78" spans="1:25" ht="25.5" x14ac:dyDescent="0.2">
      <c r="A78" s="52">
        <v>77</v>
      </c>
      <c r="B78" t="s">
        <v>1497</v>
      </c>
      <c r="C78" s="4" t="s">
        <v>1500</v>
      </c>
      <c r="D78" t="s">
        <v>397</v>
      </c>
      <c r="E78" t="s">
        <v>5</v>
      </c>
      <c r="G78">
        <v>52</v>
      </c>
      <c r="H78" s="68" t="str">
        <f t="shared" si="6"/>
        <v/>
      </c>
      <c r="I78" s="68">
        <f t="shared" si="7"/>
        <v>1859</v>
      </c>
      <c r="J78" s="19">
        <v>30</v>
      </c>
      <c r="K78">
        <v>7</v>
      </c>
      <c r="L78">
        <v>7</v>
      </c>
      <c r="M78" s="20">
        <v>0</v>
      </c>
      <c r="N78" t="s">
        <v>1301</v>
      </c>
      <c r="P78" t="s">
        <v>1309</v>
      </c>
      <c r="R78" s="43" t="s">
        <v>2772</v>
      </c>
      <c r="T78" s="52" t="str">
        <f t="shared" si="4"/>
        <v>Wife</v>
      </c>
      <c r="U78" s="52">
        <f t="shared" si="5"/>
        <v>76</v>
      </c>
      <c r="W78">
        <v>87</v>
      </c>
      <c r="X78" s="4" t="s">
        <v>2794</v>
      </c>
      <c r="Y78" s="52" t="s">
        <v>2773</v>
      </c>
    </row>
    <row r="79" spans="1:25" ht="25.5" x14ac:dyDescent="0.2">
      <c r="A79" s="52">
        <v>78</v>
      </c>
      <c r="B79" t="s">
        <v>1497</v>
      </c>
      <c r="C79" s="43" t="s">
        <v>2770</v>
      </c>
      <c r="D79" t="s">
        <v>409</v>
      </c>
      <c r="E79" t="s">
        <v>401</v>
      </c>
      <c r="F79">
        <v>21</v>
      </c>
      <c r="H79" s="68">
        <f t="shared" si="6"/>
        <v>1890</v>
      </c>
      <c r="I79" s="68" t="str">
        <f t="shared" si="7"/>
        <v/>
      </c>
      <c r="N79" t="s">
        <v>1501</v>
      </c>
      <c r="P79" t="s">
        <v>1309</v>
      </c>
      <c r="R79" t="s">
        <v>725</v>
      </c>
      <c r="T79" s="52" t="str">
        <f t="shared" si="4"/>
        <v>Son</v>
      </c>
      <c r="U79" s="52">
        <f t="shared" si="5"/>
        <v>76</v>
      </c>
      <c r="W79">
        <v>87</v>
      </c>
      <c r="X79" s="4" t="s">
        <v>2794</v>
      </c>
      <c r="Y79" s="52" t="s">
        <v>1651</v>
      </c>
    </row>
    <row r="80" spans="1:25" ht="25.5" x14ac:dyDescent="0.2">
      <c r="A80" s="52">
        <v>79</v>
      </c>
      <c r="B80" t="s">
        <v>1497</v>
      </c>
      <c r="C80" s="43" t="s">
        <v>2771</v>
      </c>
      <c r="D80" t="s">
        <v>400</v>
      </c>
      <c r="E80" t="s">
        <v>401</v>
      </c>
      <c r="G80">
        <v>15</v>
      </c>
      <c r="H80" s="68" t="str">
        <f t="shared" si="6"/>
        <v/>
      </c>
      <c r="I80" s="68">
        <f t="shared" si="7"/>
        <v>1896</v>
      </c>
      <c r="N80" t="s">
        <v>1454</v>
      </c>
      <c r="P80" t="s">
        <v>1309</v>
      </c>
      <c r="R80" t="s">
        <v>725</v>
      </c>
      <c r="T80" s="52" t="str">
        <f t="shared" si="4"/>
        <v>Daughter</v>
      </c>
      <c r="U80" s="52">
        <f t="shared" si="5"/>
        <v>76</v>
      </c>
      <c r="W80">
        <v>87</v>
      </c>
      <c r="X80" s="4" t="s">
        <v>2794</v>
      </c>
      <c r="Y80" s="52" t="s">
        <v>1651</v>
      </c>
    </row>
    <row r="81" spans="1:25" x14ac:dyDescent="0.2">
      <c r="A81" s="52">
        <v>80</v>
      </c>
      <c r="B81" t="s">
        <v>1497</v>
      </c>
      <c r="C81" s="9" t="s">
        <v>2429</v>
      </c>
      <c r="D81" t="s">
        <v>400</v>
      </c>
      <c r="E81" t="s">
        <v>1309</v>
      </c>
      <c r="G81">
        <v>13</v>
      </c>
      <c r="H81" s="68" t="str">
        <f t="shared" si="6"/>
        <v/>
      </c>
      <c r="I81" s="68">
        <f t="shared" si="7"/>
        <v>1898</v>
      </c>
      <c r="N81" t="s">
        <v>1454</v>
      </c>
      <c r="P81" t="s">
        <v>1309</v>
      </c>
      <c r="R81" t="s">
        <v>725</v>
      </c>
      <c r="T81" s="52" t="str">
        <f t="shared" si="4"/>
        <v>Daughter</v>
      </c>
      <c r="U81" s="52">
        <f t="shared" si="5"/>
        <v>76</v>
      </c>
      <c r="W81">
        <v>87</v>
      </c>
      <c r="X81" s="4" t="s">
        <v>2794</v>
      </c>
      <c r="Y81" s="52" t="s">
        <v>1651</v>
      </c>
    </row>
    <row r="82" spans="1:25" x14ac:dyDescent="0.2">
      <c r="A82" s="52">
        <v>81</v>
      </c>
      <c r="B82" t="s">
        <v>1502</v>
      </c>
      <c r="C82" s="4" t="s">
        <v>1503</v>
      </c>
      <c r="D82" t="s">
        <v>422</v>
      </c>
      <c r="E82" t="s">
        <v>401</v>
      </c>
      <c r="G82">
        <v>19</v>
      </c>
      <c r="H82" s="68" t="str">
        <f t="shared" si="6"/>
        <v/>
      </c>
      <c r="I82" s="68">
        <f t="shared" si="7"/>
        <v>1892</v>
      </c>
      <c r="N82" t="s">
        <v>1538</v>
      </c>
      <c r="P82" t="s">
        <v>1428</v>
      </c>
      <c r="R82" t="s">
        <v>1504</v>
      </c>
      <c r="T82" s="52" t="str">
        <f t="shared" si="4"/>
        <v>Servant</v>
      </c>
      <c r="U82" s="52">
        <f t="shared" si="5"/>
        <v>76</v>
      </c>
      <c r="W82">
        <v>87</v>
      </c>
      <c r="X82" s="4" t="s">
        <v>2794</v>
      </c>
      <c r="Y82" s="52" t="s">
        <v>1651</v>
      </c>
    </row>
    <row r="83" spans="1:25" x14ac:dyDescent="0.2">
      <c r="A83" s="52">
        <v>82</v>
      </c>
      <c r="B83" t="s">
        <v>1505</v>
      </c>
      <c r="C83" s="4" t="s">
        <v>1506</v>
      </c>
      <c r="D83" t="s">
        <v>422</v>
      </c>
      <c r="E83" t="s">
        <v>401</v>
      </c>
      <c r="G83">
        <v>16</v>
      </c>
      <c r="H83" s="68" t="str">
        <f t="shared" si="6"/>
        <v/>
      </c>
      <c r="I83" s="68">
        <f t="shared" si="7"/>
        <v>1895</v>
      </c>
      <c r="N83" t="s">
        <v>1750</v>
      </c>
      <c r="P83" t="s">
        <v>1428</v>
      </c>
      <c r="R83" t="s">
        <v>939</v>
      </c>
      <c r="T83" s="52" t="str">
        <f t="shared" si="4"/>
        <v>Servant</v>
      </c>
      <c r="U83" s="52">
        <f t="shared" si="5"/>
        <v>76</v>
      </c>
      <c r="W83">
        <v>87</v>
      </c>
      <c r="X83" s="4" t="s">
        <v>2794</v>
      </c>
      <c r="Y83" s="52" t="s">
        <v>1651</v>
      </c>
    </row>
    <row r="84" spans="1:25" x14ac:dyDescent="0.2">
      <c r="A84" s="52">
        <v>83</v>
      </c>
      <c r="B84" t="s">
        <v>100</v>
      </c>
      <c r="C84" s="4" t="s">
        <v>1507</v>
      </c>
      <c r="D84" t="s">
        <v>9</v>
      </c>
      <c r="E84" t="s">
        <v>401</v>
      </c>
      <c r="G84">
        <v>36</v>
      </c>
      <c r="H84" s="68" t="str">
        <f t="shared" si="6"/>
        <v/>
      </c>
      <c r="I84" s="68">
        <f t="shared" si="7"/>
        <v>1875</v>
      </c>
      <c r="N84" t="s">
        <v>1508</v>
      </c>
      <c r="P84" t="s">
        <v>1428</v>
      </c>
      <c r="Q84" t="s">
        <v>1422</v>
      </c>
      <c r="R84" t="s">
        <v>1115</v>
      </c>
      <c r="T84" s="52" t="str">
        <f t="shared" si="4"/>
        <v>Head</v>
      </c>
      <c r="U84" s="52">
        <f t="shared" si="5"/>
        <v>83</v>
      </c>
      <c r="V84">
        <v>6</v>
      </c>
      <c r="W84">
        <v>88</v>
      </c>
      <c r="X84" t="s">
        <v>2795</v>
      </c>
      <c r="Y84" s="52" t="s">
        <v>1651</v>
      </c>
    </row>
    <row r="85" spans="1:25" x14ac:dyDescent="0.2">
      <c r="A85" s="52">
        <v>84</v>
      </c>
      <c r="B85" t="s">
        <v>100</v>
      </c>
      <c r="C85" s="4" t="s">
        <v>1860</v>
      </c>
      <c r="D85" t="s">
        <v>1509</v>
      </c>
      <c r="E85" t="s">
        <v>401</v>
      </c>
      <c r="F85">
        <v>34</v>
      </c>
      <c r="H85" s="68">
        <f t="shared" si="6"/>
        <v>1877</v>
      </c>
      <c r="I85" s="68" t="str">
        <f t="shared" si="7"/>
        <v/>
      </c>
      <c r="N85" t="s">
        <v>1510</v>
      </c>
      <c r="P85" t="s">
        <v>1428</v>
      </c>
      <c r="R85" t="s">
        <v>1115</v>
      </c>
      <c r="T85" s="52" t="str">
        <f t="shared" si="4"/>
        <v>Brother</v>
      </c>
      <c r="U85" s="52">
        <f t="shared" si="5"/>
        <v>83</v>
      </c>
      <c r="W85">
        <v>88</v>
      </c>
      <c r="X85" t="s">
        <v>2795</v>
      </c>
      <c r="Y85" s="52" t="s">
        <v>1651</v>
      </c>
    </row>
    <row r="86" spans="1:25" x14ac:dyDescent="0.2">
      <c r="A86" s="52">
        <v>85</v>
      </c>
      <c r="B86" t="s">
        <v>100</v>
      </c>
      <c r="C86" s="4" t="s">
        <v>1511</v>
      </c>
      <c r="D86" t="s">
        <v>1509</v>
      </c>
      <c r="E86" t="s">
        <v>401</v>
      </c>
      <c r="F86">
        <v>27</v>
      </c>
      <c r="H86" s="68">
        <f t="shared" si="6"/>
        <v>1884</v>
      </c>
      <c r="I86" s="68" t="str">
        <f t="shared" si="7"/>
        <v/>
      </c>
      <c r="N86" t="s">
        <v>1510</v>
      </c>
      <c r="P86" t="s">
        <v>1428</v>
      </c>
      <c r="R86" t="s">
        <v>1115</v>
      </c>
      <c r="T86" s="52" t="str">
        <f t="shared" si="4"/>
        <v>Brother</v>
      </c>
      <c r="U86" s="52">
        <f t="shared" si="5"/>
        <v>83</v>
      </c>
      <c r="W86">
        <v>88</v>
      </c>
      <c r="X86" t="s">
        <v>2795</v>
      </c>
      <c r="Y86" s="52" t="s">
        <v>1651</v>
      </c>
    </row>
    <row r="87" spans="1:25" x14ac:dyDescent="0.2">
      <c r="A87" s="52">
        <v>86</v>
      </c>
      <c r="B87" t="s">
        <v>100</v>
      </c>
      <c r="C87" s="4" t="s">
        <v>1016</v>
      </c>
      <c r="D87" t="s">
        <v>1512</v>
      </c>
      <c r="E87" t="s">
        <v>401</v>
      </c>
      <c r="G87">
        <v>17</v>
      </c>
      <c r="H87" s="68" t="str">
        <f t="shared" si="6"/>
        <v/>
      </c>
      <c r="I87" s="68">
        <f t="shared" si="7"/>
        <v>1894</v>
      </c>
      <c r="N87" t="s">
        <v>1513</v>
      </c>
      <c r="P87" t="s">
        <v>1309</v>
      </c>
      <c r="Q87" t="s">
        <v>1422</v>
      </c>
      <c r="R87" t="s">
        <v>1115</v>
      </c>
      <c r="T87" s="52" t="str">
        <f t="shared" si="4"/>
        <v>Stepsister</v>
      </c>
      <c r="U87" s="52">
        <f t="shared" si="5"/>
        <v>83</v>
      </c>
      <c r="W87">
        <v>88</v>
      </c>
      <c r="X87" t="s">
        <v>2795</v>
      </c>
      <c r="Y87" s="52" t="s">
        <v>1651</v>
      </c>
    </row>
    <row r="88" spans="1:25" x14ac:dyDescent="0.2">
      <c r="A88" s="52">
        <v>87</v>
      </c>
      <c r="B88" t="s">
        <v>100</v>
      </c>
      <c r="C88" s="4" t="s">
        <v>456</v>
      </c>
      <c r="D88" t="s">
        <v>1512</v>
      </c>
      <c r="E88" t="s">
        <v>401</v>
      </c>
      <c r="G88">
        <v>14</v>
      </c>
      <c r="H88" s="68" t="str">
        <f t="shared" si="6"/>
        <v/>
      </c>
      <c r="I88" s="68">
        <f t="shared" si="7"/>
        <v>1897</v>
      </c>
      <c r="N88" t="s">
        <v>1513</v>
      </c>
      <c r="P88" t="s">
        <v>1309</v>
      </c>
      <c r="Q88" t="s">
        <v>1422</v>
      </c>
      <c r="R88" t="s">
        <v>1115</v>
      </c>
      <c r="T88" s="52" t="str">
        <f t="shared" si="4"/>
        <v>Stepsister</v>
      </c>
      <c r="U88" s="52">
        <f t="shared" si="5"/>
        <v>83</v>
      </c>
      <c r="W88">
        <v>88</v>
      </c>
      <c r="X88" t="s">
        <v>2795</v>
      </c>
      <c r="Y88" s="52" t="s">
        <v>1651</v>
      </c>
    </row>
    <row r="89" spans="1:25" x14ac:dyDescent="0.2">
      <c r="A89" s="52">
        <v>88</v>
      </c>
      <c r="B89" t="s">
        <v>156</v>
      </c>
      <c r="C89" s="4" t="s">
        <v>924</v>
      </c>
      <c r="D89" t="s">
        <v>9</v>
      </c>
      <c r="E89" t="s">
        <v>5</v>
      </c>
      <c r="F89">
        <v>56</v>
      </c>
      <c r="H89" s="68">
        <f t="shared" si="6"/>
        <v>1855</v>
      </c>
      <c r="I89" s="68" t="str">
        <f t="shared" si="7"/>
        <v/>
      </c>
      <c r="N89" t="s">
        <v>1510</v>
      </c>
      <c r="P89" t="s">
        <v>1428</v>
      </c>
      <c r="R89" t="s">
        <v>1115</v>
      </c>
      <c r="T89" s="52" t="str">
        <f t="shared" si="4"/>
        <v>Head</v>
      </c>
      <c r="U89" s="52">
        <f t="shared" si="5"/>
        <v>88</v>
      </c>
      <c r="V89">
        <v>5</v>
      </c>
      <c r="W89">
        <v>89</v>
      </c>
      <c r="X89" t="s">
        <v>2791</v>
      </c>
      <c r="Y89" s="52" t="s">
        <v>1651</v>
      </c>
    </row>
    <row r="90" spans="1:25" x14ac:dyDescent="0.2">
      <c r="A90" s="52">
        <v>89</v>
      </c>
      <c r="B90" t="s">
        <v>156</v>
      </c>
      <c r="C90" s="4" t="s">
        <v>439</v>
      </c>
      <c r="D90" t="s">
        <v>397</v>
      </c>
      <c r="E90" t="s">
        <v>5</v>
      </c>
      <c r="G90">
        <v>58</v>
      </c>
      <c r="H90" s="68" t="str">
        <f t="shared" si="6"/>
        <v/>
      </c>
      <c r="I90" s="68">
        <f t="shared" si="7"/>
        <v>1853</v>
      </c>
      <c r="J90" s="19">
        <v>35</v>
      </c>
      <c r="K90">
        <v>5</v>
      </c>
      <c r="L90">
        <v>5</v>
      </c>
      <c r="M90" s="20">
        <v>0</v>
      </c>
      <c r="N90" t="s">
        <v>1301</v>
      </c>
      <c r="P90" t="s">
        <v>1309</v>
      </c>
      <c r="R90" t="s">
        <v>458</v>
      </c>
      <c r="T90" s="52" t="str">
        <f t="shared" si="4"/>
        <v>Wife</v>
      </c>
      <c r="U90" s="52">
        <f t="shared" si="5"/>
        <v>88</v>
      </c>
      <c r="W90">
        <v>89</v>
      </c>
      <c r="X90" t="s">
        <v>2791</v>
      </c>
      <c r="Y90" s="52" t="s">
        <v>1651</v>
      </c>
    </row>
    <row r="91" spans="1:25" x14ac:dyDescent="0.2">
      <c r="A91" s="52">
        <v>90</v>
      </c>
      <c r="B91" t="s">
        <v>156</v>
      </c>
      <c r="C91" s="4" t="s">
        <v>1514</v>
      </c>
      <c r="D91" t="s">
        <v>400</v>
      </c>
      <c r="E91" t="s">
        <v>401</v>
      </c>
      <c r="G91">
        <v>25</v>
      </c>
      <c r="H91" s="68" t="str">
        <f t="shared" si="6"/>
        <v/>
      </c>
      <c r="I91" s="68">
        <f t="shared" si="7"/>
        <v>1886</v>
      </c>
      <c r="N91" t="s">
        <v>1301</v>
      </c>
      <c r="P91" t="s">
        <v>1309</v>
      </c>
      <c r="Q91" t="s">
        <v>1422</v>
      </c>
      <c r="R91" t="s">
        <v>1115</v>
      </c>
      <c r="T91" s="52" t="str">
        <f t="shared" si="4"/>
        <v>Daughter</v>
      </c>
      <c r="U91" s="52">
        <f t="shared" si="5"/>
        <v>88</v>
      </c>
      <c r="W91">
        <v>89</v>
      </c>
      <c r="X91" t="s">
        <v>2791</v>
      </c>
      <c r="Y91" s="52" t="s">
        <v>1651</v>
      </c>
    </row>
    <row r="92" spans="1:25" x14ac:dyDescent="0.2">
      <c r="A92" s="52">
        <v>91</v>
      </c>
      <c r="B92" t="s">
        <v>2109</v>
      </c>
      <c r="C92" s="4" t="s">
        <v>553</v>
      </c>
      <c r="D92" t="s">
        <v>525</v>
      </c>
      <c r="E92" t="s">
        <v>401</v>
      </c>
      <c r="F92">
        <v>28</v>
      </c>
      <c r="H92" s="68">
        <f t="shared" si="6"/>
        <v>1883</v>
      </c>
      <c r="I92" s="68" t="str">
        <f t="shared" si="7"/>
        <v/>
      </c>
      <c r="N92" t="s">
        <v>1515</v>
      </c>
      <c r="P92" t="s">
        <v>1428</v>
      </c>
      <c r="R92" t="s">
        <v>2774</v>
      </c>
      <c r="T92" s="52" t="str">
        <f t="shared" si="4"/>
        <v>Boarder</v>
      </c>
      <c r="U92" s="52">
        <f t="shared" si="5"/>
        <v>88</v>
      </c>
      <c r="W92">
        <v>89</v>
      </c>
      <c r="X92" t="s">
        <v>2791</v>
      </c>
      <c r="Y92" s="52" t="s">
        <v>2775</v>
      </c>
    </row>
    <row r="93" spans="1:25" x14ac:dyDescent="0.2">
      <c r="A93" s="52">
        <v>92</v>
      </c>
      <c r="B93" t="s">
        <v>122</v>
      </c>
      <c r="C93" s="4" t="s">
        <v>71</v>
      </c>
      <c r="D93" t="s">
        <v>9</v>
      </c>
      <c r="E93" t="s">
        <v>5</v>
      </c>
      <c r="F93">
        <v>74</v>
      </c>
      <c r="H93" s="68">
        <f t="shared" si="6"/>
        <v>1837</v>
      </c>
      <c r="I93" s="68" t="str">
        <f t="shared" si="7"/>
        <v/>
      </c>
      <c r="N93" t="s">
        <v>1915</v>
      </c>
      <c r="O93" t="s">
        <v>1516</v>
      </c>
      <c r="P93" t="s">
        <v>1309</v>
      </c>
      <c r="R93" t="s">
        <v>1517</v>
      </c>
      <c r="T93" s="52" t="str">
        <f t="shared" si="4"/>
        <v>Head</v>
      </c>
      <c r="U93" s="52">
        <f t="shared" si="5"/>
        <v>92</v>
      </c>
      <c r="V93">
        <v>3</v>
      </c>
      <c r="W93">
        <v>90</v>
      </c>
      <c r="X93" t="s">
        <v>1478</v>
      </c>
      <c r="Y93" s="52" t="s">
        <v>1651</v>
      </c>
    </row>
    <row r="94" spans="1:25" x14ac:dyDescent="0.2">
      <c r="A94" s="52">
        <v>93</v>
      </c>
      <c r="B94" t="s">
        <v>122</v>
      </c>
      <c r="C94" s="4" t="s">
        <v>46</v>
      </c>
      <c r="D94" t="s">
        <v>397</v>
      </c>
      <c r="E94" t="s">
        <v>5</v>
      </c>
      <c r="G94">
        <v>68</v>
      </c>
      <c r="H94" s="68" t="str">
        <f t="shared" si="6"/>
        <v/>
      </c>
      <c r="I94" s="68">
        <f t="shared" si="7"/>
        <v>1843</v>
      </c>
      <c r="J94" s="19">
        <v>39</v>
      </c>
      <c r="K94">
        <v>5</v>
      </c>
      <c r="L94">
        <v>4</v>
      </c>
      <c r="M94" s="20">
        <v>1</v>
      </c>
      <c r="N94" t="s">
        <v>1301</v>
      </c>
      <c r="P94" t="s">
        <v>1309</v>
      </c>
      <c r="R94" t="s">
        <v>462</v>
      </c>
      <c r="T94" s="52" t="str">
        <f t="shared" si="4"/>
        <v>Wife</v>
      </c>
      <c r="U94" s="52">
        <f t="shared" si="5"/>
        <v>92</v>
      </c>
      <c r="W94">
        <v>90</v>
      </c>
      <c r="X94" t="s">
        <v>1478</v>
      </c>
      <c r="Y94" s="52" t="s">
        <v>1651</v>
      </c>
    </row>
    <row r="95" spans="1:25" x14ac:dyDescent="0.2">
      <c r="A95" s="52">
        <v>94</v>
      </c>
      <c r="B95" t="s">
        <v>165</v>
      </c>
      <c r="C95" s="4" t="s">
        <v>503</v>
      </c>
      <c r="D95" t="s">
        <v>525</v>
      </c>
      <c r="E95" t="s">
        <v>401</v>
      </c>
      <c r="G95">
        <v>36</v>
      </c>
      <c r="H95" s="68" t="str">
        <f t="shared" si="6"/>
        <v/>
      </c>
      <c r="I95" s="68">
        <f t="shared" si="7"/>
        <v>1875</v>
      </c>
      <c r="N95" t="s">
        <v>1518</v>
      </c>
      <c r="P95" t="s">
        <v>1428</v>
      </c>
      <c r="R95" t="s">
        <v>1115</v>
      </c>
      <c r="T95" s="52" t="str">
        <f t="shared" si="4"/>
        <v>Boarder</v>
      </c>
      <c r="U95" s="52">
        <f t="shared" si="5"/>
        <v>92</v>
      </c>
      <c r="W95">
        <v>90</v>
      </c>
      <c r="X95" t="s">
        <v>1478</v>
      </c>
      <c r="Y95" s="52" t="s">
        <v>1651</v>
      </c>
    </row>
    <row r="96" spans="1:25" x14ac:dyDescent="0.2">
      <c r="A96" s="52">
        <v>95</v>
      </c>
      <c r="B96" t="s">
        <v>748</v>
      </c>
      <c r="C96" s="4" t="s">
        <v>57</v>
      </c>
      <c r="D96" t="s">
        <v>1309</v>
      </c>
      <c r="E96" t="s">
        <v>401</v>
      </c>
      <c r="G96">
        <v>71</v>
      </c>
      <c r="H96" s="68" t="str">
        <f t="shared" si="6"/>
        <v/>
      </c>
      <c r="I96" s="68">
        <f t="shared" si="7"/>
        <v>1840</v>
      </c>
      <c r="N96" t="s">
        <v>1301</v>
      </c>
      <c r="O96" t="s">
        <v>1516</v>
      </c>
      <c r="P96" t="s">
        <v>1309</v>
      </c>
      <c r="Q96" t="s">
        <v>1422</v>
      </c>
      <c r="R96" t="s">
        <v>1115</v>
      </c>
      <c r="T96" s="52" t="str">
        <f t="shared" si="4"/>
        <v>Blank</v>
      </c>
      <c r="U96" s="52">
        <f t="shared" si="5"/>
        <v>92</v>
      </c>
      <c r="V96">
        <v>2</v>
      </c>
      <c r="W96">
        <v>91</v>
      </c>
      <c r="X96" t="s">
        <v>1478</v>
      </c>
      <c r="Y96" s="52" t="s">
        <v>1651</v>
      </c>
    </row>
    <row r="97" spans="1:25" x14ac:dyDescent="0.2">
      <c r="A97" s="52">
        <v>96</v>
      </c>
      <c r="B97" t="s">
        <v>165</v>
      </c>
      <c r="C97" s="4" t="s">
        <v>65</v>
      </c>
      <c r="D97" t="s">
        <v>446</v>
      </c>
      <c r="E97" t="s">
        <v>1309</v>
      </c>
      <c r="F97">
        <v>2</v>
      </c>
      <c r="H97" s="68">
        <f t="shared" si="6"/>
        <v>1909</v>
      </c>
      <c r="I97" s="68" t="str">
        <f t="shared" si="7"/>
        <v/>
      </c>
      <c r="N97" t="s">
        <v>1301</v>
      </c>
      <c r="P97" t="s">
        <v>1309</v>
      </c>
      <c r="R97" t="s">
        <v>1115</v>
      </c>
      <c r="T97" s="52" t="str">
        <f t="shared" si="4"/>
        <v>Nephew</v>
      </c>
      <c r="U97" s="52">
        <f t="shared" si="5"/>
        <v>92</v>
      </c>
      <c r="W97">
        <v>91</v>
      </c>
      <c r="X97" t="s">
        <v>1478</v>
      </c>
      <c r="Y97" s="52" t="s">
        <v>1651</v>
      </c>
    </row>
    <row r="98" spans="1:25" x14ac:dyDescent="0.2">
      <c r="A98" s="52">
        <v>97</v>
      </c>
      <c r="B98" t="s">
        <v>1519</v>
      </c>
      <c r="C98" s="4" t="s">
        <v>385</v>
      </c>
      <c r="D98" t="s">
        <v>9</v>
      </c>
      <c r="E98" t="s">
        <v>5</v>
      </c>
      <c r="F98">
        <v>45</v>
      </c>
      <c r="H98" s="68">
        <f t="shared" si="6"/>
        <v>1866</v>
      </c>
      <c r="I98" s="68" t="str">
        <f t="shared" si="7"/>
        <v/>
      </c>
      <c r="N98" t="s">
        <v>1917</v>
      </c>
      <c r="P98" t="s">
        <v>1421</v>
      </c>
      <c r="R98" t="s">
        <v>1520</v>
      </c>
      <c r="T98" s="52" t="str">
        <f t="shared" si="4"/>
        <v>Head</v>
      </c>
      <c r="U98" s="52">
        <f t="shared" si="5"/>
        <v>97</v>
      </c>
      <c r="V98">
        <v>3</v>
      </c>
      <c r="W98">
        <v>92</v>
      </c>
      <c r="X98" t="s">
        <v>1478</v>
      </c>
      <c r="Y98" s="52" t="s">
        <v>1651</v>
      </c>
    </row>
    <row r="99" spans="1:25" x14ac:dyDescent="0.2">
      <c r="A99" s="52">
        <v>98</v>
      </c>
      <c r="B99" t="s">
        <v>1519</v>
      </c>
      <c r="C99" s="4" t="s">
        <v>1521</v>
      </c>
      <c r="D99" t="s">
        <v>397</v>
      </c>
      <c r="E99" t="s">
        <v>5</v>
      </c>
      <c r="G99">
        <v>39</v>
      </c>
      <c r="H99" s="68" t="str">
        <f t="shared" si="6"/>
        <v/>
      </c>
      <c r="I99" s="68">
        <f t="shared" si="7"/>
        <v>1872</v>
      </c>
      <c r="J99" s="19">
        <v>8</v>
      </c>
      <c r="K99">
        <v>0</v>
      </c>
      <c r="L99">
        <v>0</v>
      </c>
      <c r="M99" s="20">
        <v>0</v>
      </c>
      <c r="N99" t="s">
        <v>1301</v>
      </c>
      <c r="P99" t="s">
        <v>1309</v>
      </c>
      <c r="R99" s="9" t="s">
        <v>2777</v>
      </c>
      <c r="T99" s="52" t="str">
        <f t="shared" si="4"/>
        <v>Wife</v>
      </c>
      <c r="U99" s="52">
        <f t="shared" si="5"/>
        <v>97</v>
      </c>
      <c r="W99">
        <v>92</v>
      </c>
      <c r="X99" t="s">
        <v>1478</v>
      </c>
      <c r="Y99" s="52" t="s">
        <v>1651</v>
      </c>
    </row>
    <row r="100" spans="1:25" x14ac:dyDescent="0.2">
      <c r="A100" s="52">
        <v>99</v>
      </c>
      <c r="B100" t="s">
        <v>118</v>
      </c>
      <c r="C100" s="4" t="s">
        <v>1522</v>
      </c>
      <c r="D100" t="s">
        <v>9</v>
      </c>
      <c r="E100" t="s">
        <v>5</v>
      </c>
      <c r="F100">
        <v>58</v>
      </c>
      <c r="H100" s="68">
        <f t="shared" si="6"/>
        <v>1853</v>
      </c>
      <c r="I100" s="68" t="str">
        <f t="shared" si="7"/>
        <v/>
      </c>
      <c r="N100" s="9" t="s">
        <v>2778</v>
      </c>
      <c r="P100" t="s">
        <v>1428</v>
      </c>
      <c r="R100" t="s">
        <v>1115</v>
      </c>
      <c r="T100" s="52" t="str">
        <f t="shared" si="4"/>
        <v>Head</v>
      </c>
      <c r="U100" s="52">
        <f t="shared" si="5"/>
        <v>99</v>
      </c>
      <c r="V100">
        <v>6</v>
      </c>
      <c r="W100">
        <v>93</v>
      </c>
      <c r="X100" t="s">
        <v>1478</v>
      </c>
      <c r="Y100" s="52" t="s">
        <v>1651</v>
      </c>
    </row>
    <row r="101" spans="1:25" x14ac:dyDescent="0.2">
      <c r="A101" s="52">
        <v>100</v>
      </c>
      <c r="B101" t="s">
        <v>118</v>
      </c>
      <c r="C101" s="4" t="s">
        <v>788</v>
      </c>
      <c r="D101" t="s">
        <v>397</v>
      </c>
      <c r="E101" t="s">
        <v>5</v>
      </c>
      <c r="G101">
        <v>58</v>
      </c>
      <c r="H101" s="68" t="str">
        <f t="shared" si="6"/>
        <v/>
      </c>
      <c r="I101" s="68">
        <f t="shared" si="7"/>
        <v>1853</v>
      </c>
      <c r="J101" s="19">
        <v>36</v>
      </c>
      <c r="K101">
        <v>5</v>
      </c>
      <c r="L101">
        <v>5</v>
      </c>
      <c r="M101" s="20">
        <v>0</v>
      </c>
      <c r="N101" t="s">
        <v>1301</v>
      </c>
      <c r="P101" t="s">
        <v>1309</v>
      </c>
      <c r="R101" t="s">
        <v>1285</v>
      </c>
      <c r="T101" s="52" t="str">
        <f t="shared" si="4"/>
        <v>Wife</v>
      </c>
      <c r="U101" s="52">
        <f t="shared" si="5"/>
        <v>99</v>
      </c>
      <c r="W101">
        <v>93</v>
      </c>
      <c r="X101" t="s">
        <v>1478</v>
      </c>
      <c r="Y101" s="52" t="s">
        <v>1651</v>
      </c>
    </row>
    <row r="102" spans="1:25" x14ac:dyDescent="0.2">
      <c r="A102" s="52">
        <v>101</v>
      </c>
      <c r="B102" t="s">
        <v>118</v>
      </c>
      <c r="C102" s="4" t="s">
        <v>1523</v>
      </c>
      <c r="D102" t="s">
        <v>400</v>
      </c>
      <c r="E102" t="s">
        <v>401</v>
      </c>
      <c r="G102">
        <v>25</v>
      </c>
      <c r="H102" s="68" t="str">
        <f t="shared" si="6"/>
        <v/>
      </c>
      <c r="I102" s="68">
        <f t="shared" si="7"/>
        <v>1886</v>
      </c>
      <c r="N102" t="s">
        <v>313</v>
      </c>
      <c r="P102" t="s">
        <v>1524</v>
      </c>
      <c r="Q102" t="s">
        <v>1422</v>
      </c>
      <c r="R102" t="s">
        <v>1115</v>
      </c>
      <c r="T102" s="52" t="str">
        <f t="shared" si="4"/>
        <v>Daughter</v>
      </c>
      <c r="U102" s="52">
        <f t="shared" si="5"/>
        <v>99</v>
      </c>
      <c r="W102">
        <v>93</v>
      </c>
      <c r="X102" t="s">
        <v>1478</v>
      </c>
      <c r="Y102" s="52" t="s">
        <v>1651</v>
      </c>
    </row>
    <row r="103" spans="1:25" x14ac:dyDescent="0.2">
      <c r="A103" s="52">
        <v>102</v>
      </c>
      <c r="B103" s="9" t="s">
        <v>2776</v>
      </c>
      <c r="C103" s="4" t="s">
        <v>1525</v>
      </c>
      <c r="D103" t="s">
        <v>525</v>
      </c>
      <c r="E103" t="s">
        <v>401</v>
      </c>
      <c r="F103">
        <v>27</v>
      </c>
      <c r="H103" s="68">
        <f t="shared" si="6"/>
        <v>1884</v>
      </c>
      <c r="I103" s="68" t="str">
        <f t="shared" si="7"/>
        <v/>
      </c>
      <c r="N103" t="s">
        <v>1921</v>
      </c>
      <c r="P103" t="s">
        <v>1428</v>
      </c>
      <c r="R103" t="s">
        <v>1526</v>
      </c>
      <c r="T103" s="52" t="str">
        <f t="shared" si="4"/>
        <v>Boarder</v>
      </c>
      <c r="U103" s="52">
        <f t="shared" si="5"/>
        <v>99</v>
      </c>
      <c r="W103">
        <v>93</v>
      </c>
      <c r="X103" t="s">
        <v>1478</v>
      </c>
      <c r="Y103" s="52" t="s">
        <v>1651</v>
      </c>
    </row>
    <row r="104" spans="1:25" x14ac:dyDescent="0.2">
      <c r="A104" s="52">
        <v>103</v>
      </c>
      <c r="B104" t="s">
        <v>265</v>
      </c>
      <c r="C104" s="4" t="s">
        <v>174</v>
      </c>
      <c r="D104" t="s">
        <v>9</v>
      </c>
      <c r="E104" t="s">
        <v>5</v>
      </c>
      <c r="F104">
        <v>62</v>
      </c>
      <c r="H104" s="68">
        <f t="shared" si="6"/>
        <v>1849</v>
      </c>
      <c r="I104" s="68" t="str">
        <f t="shared" si="7"/>
        <v/>
      </c>
      <c r="N104" t="s">
        <v>1527</v>
      </c>
      <c r="P104" t="s">
        <v>1421</v>
      </c>
      <c r="Q104" t="s">
        <v>1422</v>
      </c>
      <c r="R104" t="s">
        <v>1528</v>
      </c>
      <c r="T104" s="52" t="str">
        <f t="shared" si="4"/>
        <v>Head</v>
      </c>
      <c r="U104" s="52">
        <f t="shared" si="5"/>
        <v>103</v>
      </c>
      <c r="V104">
        <v>7</v>
      </c>
      <c r="W104">
        <v>94</v>
      </c>
      <c r="X104" t="s">
        <v>1478</v>
      </c>
      <c r="Y104" s="52" t="s">
        <v>2755</v>
      </c>
    </row>
    <row r="105" spans="1:25" x14ac:dyDescent="0.2">
      <c r="A105" s="52">
        <v>104</v>
      </c>
      <c r="B105" t="s">
        <v>265</v>
      </c>
      <c r="C105" s="4" t="s">
        <v>471</v>
      </c>
      <c r="D105" t="s">
        <v>397</v>
      </c>
      <c r="E105" t="s">
        <v>5</v>
      </c>
      <c r="G105">
        <v>53</v>
      </c>
      <c r="H105" s="68" t="str">
        <f t="shared" si="6"/>
        <v/>
      </c>
      <c r="I105" s="68">
        <f t="shared" si="7"/>
        <v>1858</v>
      </c>
      <c r="J105" s="19">
        <v>35</v>
      </c>
      <c r="K105">
        <v>6</v>
      </c>
      <c r="L105">
        <v>4</v>
      </c>
      <c r="M105" s="20">
        <v>2</v>
      </c>
      <c r="N105" t="s">
        <v>1301</v>
      </c>
      <c r="P105" t="s">
        <v>1309</v>
      </c>
      <c r="R105" t="s">
        <v>1285</v>
      </c>
      <c r="T105" s="52" t="str">
        <f t="shared" si="4"/>
        <v>Wife</v>
      </c>
      <c r="U105" s="52">
        <f t="shared" si="5"/>
        <v>103</v>
      </c>
      <c r="W105">
        <v>94</v>
      </c>
      <c r="X105" t="s">
        <v>1478</v>
      </c>
      <c r="Y105" s="52" t="s">
        <v>1651</v>
      </c>
    </row>
    <row r="106" spans="1:25" x14ac:dyDescent="0.2">
      <c r="A106" s="52">
        <v>105</v>
      </c>
      <c r="B106" t="s">
        <v>265</v>
      </c>
      <c r="C106" s="4" t="s">
        <v>1529</v>
      </c>
      <c r="D106" t="s">
        <v>400</v>
      </c>
      <c r="E106" t="s">
        <v>401</v>
      </c>
      <c r="G106">
        <v>28</v>
      </c>
      <c r="H106" s="68" t="str">
        <f t="shared" si="6"/>
        <v/>
      </c>
      <c r="I106" s="68">
        <f t="shared" si="7"/>
        <v>1883</v>
      </c>
      <c r="N106" t="s">
        <v>1301</v>
      </c>
      <c r="P106" t="s">
        <v>1309</v>
      </c>
      <c r="R106" t="s">
        <v>1285</v>
      </c>
      <c r="T106" s="52" t="str">
        <f t="shared" si="4"/>
        <v>Daughter</v>
      </c>
      <c r="U106" s="52">
        <f t="shared" si="5"/>
        <v>103</v>
      </c>
      <c r="W106">
        <v>94</v>
      </c>
      <c r="X106" t="s">
        <v>1478</v>
      </c>
      <c r="Y106" s="52" t="s">
        <v>1651</v>
      </c>
    </row>
    <row r="107" spans="1:25" x14ac:dyDescent="0.2">
      <c r="A107" s="52">
        <v>106</v>
      </c>
      <c r="B107" t="s">
        <v>265</v>
      </c>
      <c r="C107" s="4" t="s">
        <v>192</v>
      </c>
      <c r="D107" t="s">
        <v>409</v>
      </c>
      <c r="E107" t="s">
        <v>401</v>
      </c>
      <c r="F107">
        <v>23</v>
      </c>
      <c r="H107" s="68">
        <f t="shared" si="6"/>
        <v>1888</v>
      </c>
      <c r="I107" s="68" t="str">
        <f t="shared" si="7"/>
        <v/>
      </c>
      <c r="N107" t="s">
        <v>1530</v>
      </c>
      <c r="P107" t="s">
        <v>1428</v>
      </c>
      <c r="Q107" t="s">
        <v>1422</v>
      </c>
      <c r="R107" t="s">
        <v>1115</v>
      </c>
      <c r="T107" s="52" t="str">
        <f t="shared" si="4"/>
        <v>Son</v>
      </c>
      <c r="U107" s="52">
        <f t="shared" si="5"/>
        <v>103</v>
      </c>
      <c r="W107">
        <v>94</v>
      </c>
      <c r="X107" t="s">
        <v>1478</v>
      </c>
      <c r="Y107" s="52" t="s">
        <v>1651</v>
      </c>
    </row>
    <row r="108" spans="1:25" x14ac:dyDescent="0.2">
      <c r="A108" s="52">
        <v>107</v>
      </c>
      <c r="B108" t="s">
        <v>265</v>
      </c>
      <c r="C108" s="4" t="s">
        <v>44</v>
      </c>
      <c r="D108" t="s">
        <v>409</v>
      </c>
      <c r="E108" t="s">
        <v>401</v>
      </c>
      <c r="F108">
        <v>15</v>
      </c>
      <c r="H108" s="68">
        <f t="shared" si="6"/>
        <v>1896</v>
      </c>
      <c r="I108" s="68" t="str">
        <f t="shared" si="7"/>
        <v/>
      </c>
      <c r="N108" t="s">
        <v>1914</v>
      </c>
      <c r="P108" t="s">
        <v>1428</v>
      </c>
      <c r="Q108" t="s">
        <v>1422</v>
      </c>
      <c r="R108" t="s">
        <v>1115</v>
      </c>
      <c r="T108" s="52" t="str">
        <f t="shared" si="4"/>
        <v>Son</v>
      </c>
      <c r="U108" s="52">
        <f t="shared" si="5"/>
        <v>103</v>
      </c>
      <c r="W108">
        <v>94</v>
      </c>
      <c r="X108" t="s">
        <v>1478</v>
      </c>
      <c r="Y108" s="52" t="s">
        <v>1651</v>
      </c>
    </row>
    <row r="109" spans="1:25" ht="25.5" x14ac:dyDescent="0.2">
      <c r="A109" s="52">
        <v>108</v>
      </c>
      <c r="B109" t="s">
        <v>1531</v>
      </c>
      <c r="C109" s="4" t="s">
        <v>1532</v>
      </c>
      <c r="D109" t="s">
        <v>9</v>
      </c>
      <c r="E109" t="s">
        <v>401</v>
      </c>
      <c r="G109">
        <v>38</v>
      </c>
      <c r="H109" s="68" t="str">
        <f t="shared" si="6"/>
        <v/>
      </c>
      <c r="I109" s="68">
        <f t="shared" si="7"/>
        <v>1873</v>
      </c>
      <c r="N109" t="s">
        <v>952</v>
      </c>
      <c r="O109" t="s">
        <v>1533</v>
      </c>
      <c r="P109" t="s">
        <v>1428</v>
      </c>
      <c r="R109" s="43" t="s">
        <v>2779</v>
      </c>
      <c r="T109" s="52" t="str">
        <f t="shared" si="4"/>
        <v>Head</v>
      </c>
      <c r="U109" s="52">
        <f t="shared" si="5"/>
        <v>108</v>
      </c>
      <c r="V109">
        <v>2</v>
      </c>
      <c r="W109">
        <v>95</v>
      </c>
      <c r="X109" t="s">
        <v>1478</v>
      </c>
      <c r="Y109" s="52" t="s">
        <v>1534</v>
      </c>
    </row>
    <row r="110" spans="1:25" x14ac:dyDescent="0.2">
      <c r="A110" s="52">
        <v>109</v>
      </c>
      <c r="B110" t="s">
        <v>43</v>
      </c>
      <c r="C110" s="4" t="s">
        <v>44</v>
      </c>
      <c r="D110" t="s">
        <v>9</v>
      </c>
      <c r="E110" t="s">
        <v>5</v>
      </c>
      <c r="F110">
        <v>61</v>
      </c>
      <c r="H110" s="68">
        <f t="shared" si="6"/>
        <v>1850</v>
      </c>
      <c r="I110" s="68" t="str">
        <f t="shared" si="7"/>
        <v/>
      </c>
      <c r="N110" t="s">
        <v>18</v>
      </c>
      <c r="P110" t="s">
        <v>1421</v>
      </c>
      <c r="Q110" t="s">
        <v>1422</v>
      </c>
      <c r="R110" t="s">
        <v>1115</v>
      </c>
      <c r="T110" s="52" t="str">
        <f t="shared" si="4"/>
        <v>Head</v>
      </c>
      <c r="U110" s="52">
        <f t="shared" si="5"/>
        <v>109</v>
      </c>
      <c r="V110">
        <v>7</v>
      </c>
      <c r="W110">
        <v>96</v>
      </c>
      <c r="X110" t="s">
        <v>1478</v>
      </c>
      <c r="Y110" s="52" t="s">
        <v>1535</v>
      </c>
    </row>
    <row r="111" spans="1:25" x14ac:dyDescent="0.2">
      <c r="A111" s="52">
        <v>110</v>
      </c>
      <c r="B111" t="s">
        <v>43</v>
      </c>
      <c r="C111" s="4" t="s">
        <v>123</v>
      </c>
      <c r="D111" t="s">
        <v>397</v>
      </c>
      <c r="E111" t="s">
        <v>5</v>
      </c>
      <c r="G111">
        <v>58</v>
      </c>
      <c r="H111" s="68" t="str">
        <f t="shared" si="6"/>
        <v/>
      </c>
      <c r="I111" s="68">
        <f t="shared" si="7"/>
        <v>1853</v>
      </c>
      <c r="J111" s="19">
        <v>35</v>
      </c>
      <c r="K111">
        <v>9</v>
      </c>
      <c r="L111">
        <v>9</v>
      </c>
      <c r="M111" s="20">
        <v>0</v>
      </c>
      <c r="N111" t="s">
        <v>1301</v>
      </c>
      <c r="P111" t="s">
        <v>1309</v>
      </c>
      <c r="R111" t="s">
        <v>1536</v>
      </c>
      <c r="T111" s="52" t="str">
        <f t="shared" si="4"/>
        <v>Wife</v>
      </c>
      <c r="U111" s="52">
        <f t="shared" si="5"/>
        <v>109</v>
      </c>
      <c r="W111">
        <v>96</v>
      </c>
      <c r="X111" t="s">
        <v>1478</v>
      </c>
      <c r="Y111" s="52" t="s">
        <v>1651</v>
      </c>
    </row>
    <row r="112" spans="1:25" x14ac:dyDescent="0.2">
      <c r="A112" s="52">
        <v>111</v>
      </c>
      <c r="B112" t="s">
        <v>43</v>
      </c>
      <c r="C112" s="4" t="s">
        <v>324</v>
      </c>
      <c r="D112" t="s">
        <v>409</v>
      </c>
      <c r="E112" t="s">
        <v>401</v>
      </c>
      <c r="F112">
        <v>32</v>
      </c>
      <c r="H112" s="68">
        <f t="shared" si="6"/>
        <v>1879</v>
      </c>
      <c r="I112" s="68" t="str">
        <f t="shared" si="7"/>
        <v/>
      </c>
      <c r="N112" t="s">
        <v>234</v>
      </c>
      <c r="P112" t="s">
        <v>1309</v>
      </c>
      <c r="Q112" t="s">
        <v>1422</v>
      </c>
      <c r="R112" t="s">
        <v>1115</v>
      </c>
      <c r="T112" s="52" t="str">
        <f t="shared" si="4"/>
        <v>Son</v>
      </c>
      <c r="U112" s="52">
        <f t="shared" si="5"/>
        <v>109</v>
      </c>
      <c r="W112">
        <v>96</v>
      </c>
      <c r="X112" t="s">
        <v>1478</v>
      </c>
      <c r="Y112" s="52" t="s">
        <v>1651</v>
      </c>
    </row>
    <row r="113" spans="1:25" x14ac:dyDescent="0.2">
      <c r="A113" s="52">
        <v>112</v>
      </c>
      <c r="B113" t="s">
        <v>43</v>
      </c>
      <c r="C113" s="4" t="s">
        <v>1537</v>
      </c>
      <c r="D113" t="s">
        <v>400</v>
      </c>
      <c r="E113" t="s">
        <v>401</v>
      </c>
      <c r="G113">
        <v>30</v>
      </c>
      <c r="H113" s="68" t="str">
        <f t="shared" si="6"/>
        <v/>
      </c>
      <c r="I113" s="68">
        <f t="shared" si="7"/>
        <v>1881</v>
      </c>
      <c r="N113" t="s">
        <v>1538</v>
      </c>
      <c r="P113" t="s">
        <v>1309</v>
      </c>
      <c r="Q113" t="s">
        <v>1422</v>
      </c>
      <c r="R113" t="s">
        <v>1115</v>
      </c>
      <c r="T113" s="52" t="str">
        <f t="shared" si="4"/>
        <v>Daughter</v>
      </c>
      <c r="U113" s="52">
        <f t="shared" si="5"/>
        <v>109</v>
      </c>
      <c r="W113">
        <v>96</v>
      </c>
      <c r="X113" t="s">
        <v>1478</v>
      </c>
      <c r="Y113" s="52" t="s">
        <v>1651</v>
      </c>
    </row>
    <row r="114" spans="1:25" x14ac:dyDescent="0.2">
      <c r="A114" s="52">
        <v>113</v>
      </c>
      <c r="B114" t="s">
        <v>43</v>
      </c>
      <c r="C114" s="4" t="s">
        <v>169</v>
      </c>
      <c r="D114" t="s">
        <v>400</v>
      </c>
      <c r="E114" t="s">
        <v>401</v>
      </c>
      <c r="G114">
        <v>19</v>
      </c>
      <c r="H114" s="68" t="str">
        <f t="shared" si="6"/>
        <v/>
      </c>
      <c r="I114" s="68">
        <f t="shared" si="7"/>
        <v>1892</v>
      </c>
      <c r="N114" t="s">
        <v>1750</v>
      </c>
      <c r="P114" t="s">
        <v>1309</v>
      </c>
      <c r="Q114" t="s">
        <v>1422</v>
      </c>
      <c r="R114" t="s">
        <v>1115</v>
      </c>
      <c r="T114" s="52" t="str">
        <f t="shared" si="4"/>
        <v>Daughter</v>
      </c>
      <c r="U114" s="52">
        <f t="shared" si="5"/>
        <v>109</v>
      </c>
      <c r="W114">
        <v>96</v>
      </c>
      <c r="X114" t="s">
        <v>1478</v>
      </c>
      <c r="Y114" s="52" t="s">
        <v>1651</v>
      </c>
    </row>
    <row r="115" spans="1:25" x14ac:dyDescent="0.2">
      <c r="A115" s="52">
        <v>114</v>
      </c>
      <c r="B115" t="s">
        <v>43</v>
      </c>
      <c r="C115" s="4" t="s">
        <v>406</v>
      </c>
      <c r="D115" t="s">
        <v>409</v>
      </c>
      <c r="E115" t="s">
        <v>401</v>
      </c>
      <c r="F115">
        <v>17</v>
      </c>
      <c r="H115" s="68">
        <f t="shared" si="6"/>
        <v>1894</v>
      </c>
      <c r="I115" s="68" t="str">
        <f t="shared" si="7"/>
        <v/>
      </c>
      <c r="N115" t="s">
        <v>346</v>
      </c>
      <c r="P115" t="s">
        <v>1309</v>
      </c>
      <c r="Q115" t="s">
        <v>1422</v>
      </c>
      <c r="R115" t="s">
        <v>1115</v>
      </c>
      <c r="T115" s="52" t="str">
        <f t="shared" si="4"/>
        <v>Son</v>
      </c>
      <c r="U115" s="52">
        <f t="shared" si="5"/>
        <v>109</v>
      </c>
      <c r="W115">
        <v>96</v>
      </c>
      <c r="X115" t="s">
        <v>1478</v>
      </c>
      <c r="Y115" s="52" t="s">
        <v>1651</v>
      </c>
    </row>
    <row r="116" spans="1:25" x14ac:dyDescent="0.2">
      <c r="A116" s="52">
        <v>115</v>
      </c>
      <c r="B116" t="s">
        <v>43</v>
      </c>
      <c r="C116" s="4" t="s">
        <v>50</v>
      </c>
      <c r="D116" t="s">
        <v>1509</v>
      </c>
      <c r="E116" t="s">
        <v>401</v>
      </c>
      <c r="F116">
        <v>71</v>
      </c>
      <c r="H116" s="68">
        <f t="shared" si="6"/>
        <v>1840</v>
      </c>
      <c r="I116" s="68" t="str">
        <f t="shared" si="7"/>
        <v/>
      </c>
      <c r="N116" t="s">
        <v>1886</v>
      </c>
      <c r="P116" t="s">
        <v>1309</v>
      </c>
      <c r="R116" t="s">
        <v>1115</v>
      </c>
      <c r="T116" s="52" t="str">
        <f t="shared" si="4"/>
        <v>Brother</v>
      </c>
      <c r="U116" s="52">
        <f t="shared" si="5"/>
        <v>109</v>
      </c>
      <c r="W116">
        <v>96</v>
      </c>
      <c r="X116" t="s">
        <v>1478</v>
      </c>
      <c r="Y116" s="52" t="s">
        <v>1651</v>
      </c>
    </row>
    <row r="117" spans="1:25" x14ac:dyDescent="0.2">
      <c r="A117" s="52">
        <v>116</v>
      </c>
      <c r="B117" t="s">
        <v>43</v>
      </c>
      <c r="C117" s="4" t="s">
        <v>71</v>
      </c>
      <c r="D117" t="s">
        <v>9</v>
      </c>
      <c r="E117" t="s">
        <v>5</v>
      </c>
      <c r="F117">
        <v>69</v>
      </c>
      <c r="H117" s="68">
        <f t="shared" si="6"/>
        <v>1842</v>
      </c>
      <c r="I117" s="68" t="str">
        <f t="shared" si="7"/>
        <v/>
      </c>
      <c r="N117" t="s">
        <v>1539</v>
      </c>
      <c r="P117" t="s">
        <v>1524</v>
      </c>
      <c r="Q117" t="s">
        <v>1422</v>
      </c>
      <c r="R117" t="s">
        <v>733</v>
      </c>
      <c r="T117" s="52" t="str">
        <f t="shared" si="4"/>
        <v>Head</v>
      </c>
      <c r="U117" s="52">
        <f t="shared" si="5"/>
        <v>116</v>
      </c>
      <c r="V117">
        <v>3</v>
      </c>
      <c r="W117">
        <v>97</v>
      </c>
      <c r="X117" t="s">
        <v>1478</v>
      </c>
      <c r="Y117" s="52" t="s">
        <v>1540</v>
      </c>
    </row>
    <row r="118" spans="1:25" x14ac:dyDescent="0.2">
      <c r="A118" s="52">
        <v>117</v>
      </c>
      <c r="B118" t="s">
        <v>43</v>
      </c>
      <c r="C118" s="4" t="s">
        <v>46</v>
      </c>
      <c r="D118" t="s">
        <v>397</v>
      </c>
      <c r="E118" t="s">
        <v>5</v>
      </c>
      <c r="G118">
        <v>69</v>
      </c>
      <c r="H118" s="68" t="str">
        <f t="shared" si="6"/>
        <v/>
      </c>
      <c r="I118" s="68">
        <f t="shared" si="7"/>
        <v>1842</v>
      </c>
      <c r="J118" s="19">
        <v>45</v>
      </c>
      <c r="K118">
        <v>7</v>
      </c>
      <c r="L118">
        <v>7</v>
      </c>
      <c r="M118" s="20">
        <v>0</v>
      </c>
      <c r="N118" t="s">
        <v>1301</v>
      </c>
      <c r="P118" t="s">
        <v>1309</v>
      </c>
      <c r="R118" t="s">
        <v>1541</v>
      </c>
      <c r="T118" s="52" t="str">
        <f t="shared" si="4"/>
        <v>Wife</v>
      </c>
      <c r="U118" s="52">
        <f t="shared" si="5"/>
        <v>116</v>
      </c>
      <c r="W118">
        <v>97</v>
      </c>
      <c r="X118" t="s">
        <v>1478</v>
      </c>
      <c r="Y118" s="52" t="s">
        <v>2781</v>
      </c>
    </row>
    <row r="119" spans="1:25" x14ac:dyDescent="0.2">
      <c r="A119" s="52">
        <v>118</v>
      </c>
      <c r="B119" t="s">
        <v>43</v>
      </c>
      <c r="C119" s="4" t="s">
        <v>324</v>
      </c>
      <c r="D119" t="s">
        <v>409</v>
      </c>
      <c r="E119" t="s">
        <v>401</v>
      </c>
      <c r="F119">
        <v>32</v>
      </c>
      <c r="H119" s="68">
        <f t="shared" si="6"/>
        <v>1879</v>
      </c>
      <c r="I119" s="68" t="str">
        <f t="shared" si="7"/>
        <v/>
      </c>
      <c r="N119" t="s">
        <v>234</v>
      </c>
      <c r="P119" t="s">
        <v>1428</v>
      </c>
      <c r="Q119" t="s">
        <v>1422</v>
      </c>
      <c r="R119" t="s">
        <v>1541</v>
      </c>
      <c r="T119" s="52" t="str">
        <f t="shared" si="4"/>
        <v>Son</v>
      </c>
      <c r="U119" s="52">
        <f t="shared" si="5"/>
        <v>116</v>
      </c>
      <c r="W119">
        <v>97</v>
      </c>
      <c r="X119" t="s">
        <v>1478</v>
      </c>
      <c r="Y119" s="52" t="s">
        <v>1651</v>
      </c>
    </row>
    <row r="120" spans="1:25" x14ac:dyDescent="0.2">
      <c r="A120" s="52">
        <v>119</v>
      </c>
      <c r="B120" t="s">
        <v>43</v>
      </c>
      <c r="C120" s="4" t="s">
        <v>1542</v>
      </c>
      <c r="D120" t="s">
        <v>464</v>
      </c>
      <c r="E120" t="s">
        <v>401</v>
      </c>
      <c r="F120">
        <v>16</v>
      </c>
      <c r="H120" s="68">
        <f t="shared" si="6"/>
        <v>1895</v>
      </c>
      <c r="I120" s="68" t="str">
        <f t="shared" si="7"/>
        <v/>
      </c>
      <c r="N120" t="s">
        <v>1301</v>
      </c>
      <c r="P120" t="s">
        <v>1309</v>
      </c>
      <c r="R120" t="s">
        <v>2780</v>
      </c>
      <c r="T120" s="52" t="str">
        <f t="shared" si="4"/>
        <v>Visitor</v>
      </c>
      <c r="U120" s="52">
        <f t="shared" si="5"/>
        <v>116</v>
      </c>
      <c r="W120">
        <v>97</v>
      </c>
      <c r="X120" t="s">
        <v>1478</v>
      </c>
      <c r="Y120" s="52" t="s">
        <v>1651</v>
      </c>
    </row>
    <row r="121" spans="1:25" x14ac:dyDescent="0.2">
      <c r="A121" s="52">
        <v>120</v>
      </c>
      <c r="B121" t="s">
        <v>81</v>
      </c>
      <c r="C121" s="4" t="s">
        <v>101</v>
      </c>
      <c r="D121" t="s">
        <v>9</v>
      </c>
      <c r="E121" t="s">
        <v>5</v>
      </c>
      <c r="F121">
        <v>68</v>
      </c>
      <c r="H121" s="68">
        <f t="shared" si="6"/>
        <v>1843</v>
      </c>
      <c r="I121" s="68" t="str">
        <f t="shared" si="7"/>
        <v/>
      </c>
      <c r="N121" t="s">
        <v>234</v>
      </c>
      <c r="P121" t="s">
        <v>1428</v>
      </c>
      <c r="R121" t="s">
        <v>1115</v>
      </c>
      <c r="T121" s="52" t="str">
        <f t="shared" si="4"/>
        <v>Head</v>
      </c>
      <c r="U121" s="52">
        <f t="shared" si="5"/>
        <v>120</v>
      </c>
      <c r="V121">
        <v>3</v>
      </c>
      <c r="W121">
        <v>98</v>
      </c>
      <c r="X121" t="s">
        <v>1478</v>
      </c>
      <c r="Y121" s="52" t="s">
        <v>2782</v>
      </c>
    </row>
    <row r="122" spans="1:25" x14ac:dyDescent="0.2">
      <c r="A122" s="52">
        <v>121</v>
      </c>
      <c r="B122" t="s">
        <v>81</v>
      </c>
      <c r="C122" s="4" t="s">
        <v>864</v>
      </c>
      <c r="D122" t="s">
        <v>397</v>
      </c>
      <c r="E122" t="s">
        <v>5</v>
      </c>
      <c r="G122">
        <v>62</v>
      </c>
      <c r="H122" s="68" t="str">
        <f t="shared" si="6"/>
        <v/>
      </c>
      <c r="I122" s="68">
        <f t="shared" si="7"/>
        <v>1849</v>
      </c>
      <c r="J122" s="19">
        <v>39</v>
      </c>
      <c r="K122">
        <v>2</v>
      </c>
      <c r="L122">
        <v>2</v>
      </c>
      <c r="M122" s="20">
        <v>0</v>
      </c>
      <c r="N122" t="s">
        <v>1301</v>
      </c>
      <c r="P122" t="s">
        <v>1309</v>
      </c>
      <c r="R122" t="s">
        <v>1115</v>
      </c>
      <c r="T122" s="52" t="str">
        <f t="shared" si="4"/>
        <v>Wife</v>
      </c>
      <c r="U122" s="52">
        <f t="shared" si="5"/>
        <v>120</v>
      </c>
      <c r="W122">
        <v>98</v>
      </c>
      <c r="X122" t="s">
        <v>1478</v>
      </c>
      <c r="Y122" s="52" t="s">
        <v>1651</v>
      </c>
    </row>
    <row r="123" spans="1:25" x14ac:dyDescent="0.2">
      <c r="A123" s="52">
        <v>122</v>
      </c>
      <c r="B123" t="s">
        <v>380</v>
      </c>
      <c r="C123" s="4" t="s">
        <v>1543</v>
      </c>
      <c r="D123" t="s">
        <v>404</v>
      </c>
      <c r="E123" t="s">
        <v>401</v>
      </c>
      <c r="G123">
        <v>14</v>
      </c>
      <c r="H123" s="68" t="str">
        <f t="shared" si="6"/>
        <v/>
      </c>
      <c r="I123" s="68">
        <f t="shared" si="7"/>
        <v>1897</v>
      </c>
      <c r="N123" t="s">
        <v>1301</v>
      </c>
      <c r="P123" t="s">
        <v>1309</v>
      </c>
      <c r="R123" t="s">
        <v>1115</v>
      </c>
      <c r="T123" s="52" t="str">
        <f t="shared" si="4"/>
        <v>Granddaughter</v>
      </c>
      <c r="U123" s="52">
        <f t="shared" si="5"/>
        <v>120</v>
      </c>
      <c r="W123">
        <v>98</v>
      </c>
      <c r="X123" t="s">
        <v>1478</v>
      </c>
      <c r="Y123" s="52" t="s">
        <v>1651</v>
      </c>
    </row>
    <row r="124" spans="1:25" x14ac:dyDescent="0.2">
      <c r="A124" s="52">
        <v>123</v>
      </c>
      <c r="B124" t="s">
        <v>81</v>
      </c>
      <c r="C124" s="4" t="s">
        <v>44</v>
      </c>
      <c r="D124" t="s">
        <v>9</v>
      </c>
      <c r="E124" t="s">
        <v>5</v>
      </c>
      <c r="F124">
        <v>76</v>
      </c>
      <c r="H124" s="68">
        <f t="shared" si="6"/>
        <v>1835</v>
      </c>
      <c r="I124" s="68" t="str">
        <f t="shared" si="7"/>
        <v/>
      </c>
      <c r="N124" t="s">
        <v>1917</v>
      </c>
      <c r="P124" t="s">
        <v>1428</v>
      </c>
      <c r="R124" t="s">
        <v>1115</v>
      </c>
      <c r="T124" s="52" t="str">
        <f t="shared" si="4"/>
        <v>Head</v>
      </c>
      <c r="U124" s="52">
        <f t="shared" si="5"/>
        <v>123</v>
      </c>
      <c r="V124">
        <v>7</v>
      </c>
      <c r="W124">
        <v>99</v>
      </c>
      <c r="X124" t="s">
        <v>1478</v>
      </c>
      <c r="Y124" s="52" t="s">
        <v>1651</v>
      </c>
    </row>
    <row r="125" spans="1:25" x14ac:dyDescent="0.2">
      <c r="A125" s="52">
        <v>124</v>
      </c>
      <c r="B125" t="s">
        <v>81</v>
      </c>
      <c r="C125" s="4" t="s">
        <v>635</v>
      </c>
      <c r="D125" t="s">
        <v>397</v>
      </c>
      <c r="E125" t="s">
        <v>5</v>
      </c>
      <c r="G125">
        <v>67</v>
      </c>
      <c r="H125" s="68" t="str">
        <f t="shared" si="6"/>
        <v/>
      </c>
      <c r="I125" s="68">
        <f t="shared" si="7"/>
        <v>1844</v>
      </c>
      <c r="J125" s="19">
        <v>40</v>
      </c>
      <c r="K125">
        <v>8</v>
      </c>
      <c r="L125">
        <v>6</v>
      </c>
      <c r="M125" s="20">
        <v>2</v>
      </c>
      <c r="N125" t="s">
        <v>1301</v>
      </c>
      <c r="P125" t="s">
        <v>1309</v>
      </c>
      <c r="R125" t="s">
        <v>1544</v>
      </c>
      <c r="T125" s="52" t="str">
        <f t="shared" si="4"/>
        <v>Wife</v>
      </c>
      <c r="U125" s="52">
        <f t="shared" si="5"/>
        <v>123</v>
      </c>
      <c r="W125">
        <v>99</v>
      </c>
      <c r="X125" t="s">
        <v>1478</v>
      </c>
      <c r="Y125" s="52" t="s">
        <v>1651</v>
      </c>
    </row>
    <row r="126" spans="1:25" x14ac:dyDescent="0.2">
      <c r="A126" s="52">
        <v>125</v>
      </c>
      <c r="B126" t="s">
        <v>81</v>
      </c>
      <c r="C126" s="4" t="s">
        <v>1545</v>
      </c>
      <c r="D126" t="s">
        <v>400</v>
      </c>
      <c r="E126" t="s">
        <v>401</v>
      </c>
      <c r="G126">
        <v>24</v>
      </c>
      <c r="H126" s="68" t="str">
        <f t="shared" si="6"/>
        <v/>
      </c>
      <c r="I126" s="68">
        <f t="shared" si="7"/>
        <v>1887</v>
      </c>
      <c r="N126" t="s">
        <v>1513</v>
      </c>
      <c r="P126" t="s">
        <v>1309</v>
      </c>
      <c r="Q126" t="s">
        <v>1422</v>
      </c>
      <c r="R126" t="s">
        <v>1115</v>
      </c>
      <c r="T126" s="52" t="str">
        <f t="shared" si="4"/>
        <v>Daughter</v>
      </c>
      <c r="U126" s="52">
        <f t="shared" si="5"/>
        <v>123</v>
      </c>
      <c r="W126">
        <v>99</v>
      </c>
      <c r="X126" t="s">
        <v>1478</v>
      </c>
      <c r="Y126" s="52" t="s">
        <v>1651</v>
      </c>
    </row>
    <row r="127" spans="1:25" x14ac:dyDescent="0.2">
      <c r="A127" s="52">
        <v>126</v>
      </c>
      <c r="B127" t="s">
        <v>81</v>
      </c>
      <c r="C127" s="43" t="s">
        <v>1945</v>
      </c>
      <c r="D127" t="s">
        <v>409</v>
      </c>
      <c r="E127" t="s">
        <v>401</v>
      </c>
      <c r="F127">
        <v>20</v>
      </c>
      <c r="H127" s="68">
        <f t="shared" si="6"/>
        <v>1891</v>
      </c>
      <c r="I127" s="68" t="str">
        <f t="shared" si="7"/>
        <v/>
      </c>
      <c r="N127" t="s">
        <v>1918</v>
      </c>
      <c r="P127" t="s">
        <v>1428</v>
      </c>
      <c r="R127" t="s">
        <v>1115</v>
      </c>
      <c r="T127" s="52" t="str">
        <f t="shared" si="4"/>
        <v>Son</v>
      </c>
      <c r="U127" s="52">
        <f t="shared" si="5"/>
        <v>123</v>
      </c>
      <c r="W127">
        <v>99</v>
      </c>
      <c r="X127" t="s">
        <v>1478</v>
      </c>
      <c r="Y127" s="52" t="s">
        <v>1651</v>
      </c>
    </row>
    <row r="128" spans="1:25" x14ac:dyDescent="0.2">
      <c r="A128" s="52">
        <v>127</v>
      </c>
      <c r="B128" t="s">
        <v>378</v>
      </c>
      <c r="C128" s="4" t="s">
        <v>167</v>
      </c>
      <c r="D128" t="s">
        <v>9</v>
      </c>
      <c r="E128" t="s">
        <v>5</v>
      </c>
      <c r="F128">
        <v>60</v>
      </c>
      <c r="H128" s="68">
        <f t="shared" si="6"/>
        <v>1851</v>
      </c>
      <c r="I128" s="68" t="str">
        <f t="shared" si="7"/>
        <v/>
      </c>
      <c r="N128" t="s">
        <v>234</v>
      </c>
      <c r="P128" t="s">
        <v>1428</v>
      </c>
      <c r="R128" t="s">
        <v>1546</v>
      </c>
      <c r="T128" s="52" t="str">
        <f t="shared" si="4"/>
        <v>Head</v>
      </c>
      <c r="U128" s="52">
        <f t="shared" si="5"/>
        <v>127</v>
      </c>
      <c r="V128">
        <v>4</v>
      </c>
      <c r="W128">
        <v>100</v>
      </c>
      <c r="X128" t="s">
        <v>1478</v>
      </c>
      <c r="Y128" s="52" t="s">
        <v>1651</v>
      </c>
    </row>
    <row r="129" spans="1:25" x14ac:dyDescent="0.2">
      <c r="A129" s="52">
        <v>128</v>
      </c>
      <c r="B129" t="s">
        <v>378</v>
      </c>
      <c r="C129" s="4" t="s">
        <v>1547</v>
      </c>
      <c r="D129" t="s">
        <v>397</v>
      </c>
      <c r="E129" t="s">
        <v>5</v>
      </c>
      <c r="G129">
        <v>52</v>
      </c>
      <c r="H129" s="68" t="str">
        <f t="shared" si="6"/>
        <v/>
      </c>
      <c r="I129" s="68">
        <f t="shared" si="7"/>
        <v>1859</v>
      </c>
      <c r="J129" s="19">
        <v>33</v>
      </c>
      <c r="K129">
        <v>3</v>
      </c>
      <c r="L129">
        <v>1</v>
      </c>
      <c r="M129" s="20">
        <v>2</v>
      </c>
      <c r="N129" t="s">
        <v>1301</v>
      </c>
      <c r="P129" t="s">
        <v>1309</v>
      </c>
      <c r="R129" t="s">
        <v>914</v>
      </c>
      <c r="T129" s="52" t="str">
        <f t="shared" si="4"/>
        <v>Wife</v>
      </c>
      <c r="U129" s="52">
        <f t="shared" si="5"/>
        <v>127</v>
      </c>
      <c r="W129">
        <v>100</v>
      </c>
      <c r="X129" t="s">
        <v>1478</v>
      </c>
      <c r="Y129" s="52" t="s">
        <v>1651</v>
      </c>
    </row>
    <row r="130" spans="1:25" x14ac:dyDescent="0.2">
      <c r="A130" s="52">
        <v>129</v>
      </c>
      <c r="B130" t="s">
        <v>378</v>
      </c>
      <c r="C130" s="4" t="s">
        <v>864</v>
      </c>
      <c r="D130" t="s">
        <v>400</v>
      </c>
      <c r="E130" t="s">
        <v>401</v>
      </c>
      <c r="G130">
        <v>26</v>
      </c>
      <c r="H130" s="68" t="str">
        <f t="shared" si="6"/>
        <v/>
      </c>
      <c r="I130" s="68">
        <f t="shared" si="7"/>
        <v>1885</v>
      </c>
      <c r="N130" t="s">
        <v>1513</v>
      </c>
      <c r="P130" t="s">
        <v>1428</v>
      </c>
      <c r="Q130" t="s">
        <v>1422</v>
      </c>
      <c r="R130" t="s">
        <v>1548</v>
      </c>
      <c r="T130" s="52" t="str">
        <f t="shared" si="4"/>
        <v>Daughter</v>
      </c>
      <c r="U130" s="52">
        <f t="shared" si="5"/>
        <v>127</v>
      </c>
      <c r="W130">
        <v>100</v>
      </c>
      <c r="X130" t="s">
        <v>1478</v>
      </c>
      <c r="Y130" s="52" t="s">
        <v>1651</v>
      </c>
    </row>
    <row r="131" spans="1:25" x14ac:dyDescent="0.2">
      <c r="A131" s="52">
        <v>130</v>
      </c>
      <c r="B131" t="s">
        <v>81</v>
      </c>
      <c r="C131" s="4" t="s">
        <v>345</v>
      </c>
      <c r="D131" t="s">
        <v>9</v>
      </c>
      <c r="E131" t="s">
        <v>427</v>
      </c>
      <c r="G131">
        <v>69</v>
      </c>
      <c r="H131" s="68" t="str">
        <f t="shared" si="6"/>
        <v/>
      </c>
      <c r="I131" s="68">
        <f t="shared" si="7"/>
        <v>1842</v>
      </c>
      <c r="J131" s="19">
        <v>20</v>
      </c>
      <c r="K131">
        <v>2</v>
      </c>
      <c r="L131">
        <v>2</v>
      </c>
      <c r="M131" s="20">
        <v>0</v>
      </c>
      <c r="N131" t="s">
        <v>1549</v>
      </c>
      <c r="P131" t="s">
        <v>1524</v>
      </c>
      <c r="Q131" t="s">
        <v>1422</v>
      </c>
      <c r="R131" t="s">
        <v>733</v>
      </c>
      <c r="T131" s="52" t="str">
        <f t="shared" ref="T131:T194" si="8">D131</f>
        <v>Head</v>
      </c>
      <c r="U131" s="52">
        <f t="shared" si="5"/>
        <v>130</v>
      </c>
      <c r="V131">
        <v>4</v>
      </c>
      <c r="W131">
        <v>101</v>
      </c>
      <c r="X131" t="s">
        <v>1425</v>
      </c>
      <c r="Y131" s="52" t="s">
        <v>1651</v>
      </c>
    </row>
    <row r="132" spans="1:25" x14ac:dyDescent="0.2">
      <c r="A132" s="52">
        <v>131</v>
      </c>
      <c r="B132" t="s">
        <v>81</v>
      </c>
      <c r="C132" s="4" t="s">
        <v>44</v>
      </c>
      <c r="D132" t="s">
        <v>409</v>
      </c>
      <c r="E132" t="s">
        <v>401</v>
      </c>
      <c r="F132">
        <v>46</v>
      </c>
      <c r="H132" s="68">
        <f t="shared" si="6"/>
        <v>1865</v>
      </c>
      <c r="I132" s="68" t="str">
        <f t="shared" si="7"/>
        <v/>
      </c>
      <c r="N132" t="s">
        <v>234</v>
      </c>
      <c r="P132" t="s">
        <v>1428</v>
      </c>
      <c r="R132" t="s">
        <v>1115</v>
      </c>
      <c r="T132" s="52" t="str">
        <f t="shared" si="8"/>
        <v>Son</v>
      </c>
      <c r="U132" s="52">
        <f t="shared" si="5"/>
        <v>130</v>
      </c>
      <c r="W132">
        <v>101</v>
      </c>
      <c r="X132" t="s">
        <v>1425</v>
      </c>
      <c r="Y132" s="52" t="s">
        <v>1651</v>
      </c>
    </row>
    <row r="133" spans="1:25" x14ac:dyDescent="0.2">
      <c r="A133" s="52">
        <v>132</v>
      </c>
      <c r="B133" t="s">
        <v>81</v>
      </c>
      <c r="C133" s="43" t="s">
        <v>98</v>
      </c>
      <c r="D133" t="s">
        <v>409</v>
      </c>
      <c r="E133" t="s">
        <v>401</v>
      </c>
      <c r="F133">
        <v>33</v>
      </c>
      <c r="H133" s="68">
        <f t="shared" ref="H133:H196" si="9">IF(ISBLANK(F133),"",INT(1911.25-F133))</f>
        <v>1878</v>
      </c>
      <c r="I133" s="68" t="str">
        <f t="shared" ref="I133:I196" si="10">IF(ISBLANK(G133),"",IF(ISBLANK(F133),INT(1911.25-G133),"Error"))</f>
        <v/>
      </c>
      <c r="N133" t="s">
        <v>234</v>
      </c>
      <c r="P133" t="s">
        <v>1428</v>
      </c>
      <c r="R133" t="s">
        <v>1115</v>
      </c>
      <c r="T133" s="52" t="str">
        <f t="shared" si="8"/>
        <v>Son</v>
      </c>
      <c r="U133" s="52">
        <f t="shared" ref="U133:U196" si="11">IF(OR(T133="Vacant",T133="Head"),A133,U132)</f>
        <v>130</v>
      </c>
      <c r="W133">
        <v>101</v>
      </c>
      <c r="X133" t="s">
        <v>1425</v>
      </c>
      <c r="Y133" s="52" t="s">
        <v>1651</v>
      </c>
    </row>
    <row r="134" spans="1:25" x14ac:dyDescent="0.2">
      <c r="A134" s="52">
        <v>133</v>
      </c>
      <c r="B134" t="s">
        <v>116</v>
      </c>
      <c r="C134" s="4" t="s">
        <v>192</v>
      </c>
      <c r="D134" t="s">
        <v>9</v>
      </c>
      <c r="E134" t="s">
        <v>5</v>
      </c>
      <c r="F134">
        <v>66</v>
      </c>
      <c r="H134" s="68">
        <f t="shared" si="9"/>
        <v>1845</v>
      </c>
      <c r="I134" s="68" t="str">
        <f t="shared" si="10"/>
        <v/>
      </c>
      <c r="N134" t="s">
        <v>486</v>
      </c>
      <c r="P134" t="s">
        <v>1428</v>
      </c>
      <c r="R134" t="s">
        <v>1115</v>
      </c>
      <c r="T134" s="52" t="str">
        <f t="shared" si="8"/>
        <v>Head</v>
      </c>
      <c r="U134" s="52">
        <f t="shared" si="11"/>
        <v>133</v>
      </c>
      <c r="V134">
        <v>4</v>
      </c>
      <c r="W134">
        <v>102</v>
      </c>
      <c r="X134" s="4" t="s">
        <v>2796</v>
      </c>
      <c r="Y134" s="52" t="s">
        <v>1550</v>
      </c>
    </row>
    <row r="135" spans="1:25" x14ac:dyDescent="0.2">
      <c r="A135" s="52">
        <v>134</v>
      </c>
      <c r="B135" t="s">
        <v>116</v>
      </c>
      <c r="C135" s="4" t="s">
        <v>200</v>
      </c>
      <c r="D135" t="s">
        <v>397</v>
      </c>
      <c r="E135" t="s">
        <v>5</v>
      </c>
      <c r="G135">
        <v>65</v>
      </c>
      <c r="H135" s="68" t="str">
        <f t="shared" si="9"/>
        <v/>
      </c>
      <c r="I135" s="68">
        <f t="shared" si="10"/>
        <v>1846</v>
      </c>
      <c r="J135" s="19">
        <v>45</v>
      </c>
      <c r="K135">
        <v>10</v>
      </c>
      <c r="L135">
        <v>7</v>
      </c>
      <c r="M135" s="20">
        <v>3</v>
      </c>
      <c r="N135" t="s">
        <v>1301</v>
      </c>
      <c r="P135" t="s">
        <v>1309</v>
      </c>
      <c r="R135" t="s">
        <v>458</v>
      </c>
      <c r="T135" s="52" t="str">
        <f t="shared" si="8"/>
        <v>Wife</v>
      </c>
      <c r="U135" s="52">
        <f t="shared" si="11"/>
        <v>133</v>
      </c>
      <c r="W135">
        <v>102</v>
      </c>
      <c r="X135" s="4" t="s">
        <v>2796</v>
      </c>
      <c r="Y135" s="52" t="s">
        <v>1651</v>
      </c>
    </row>
    <row r="136" spans="1:25" x14ac:dyDescent="0.2">
      <c r="A136" s="52">
        <v>135</v>
      </c>
      <c r="B136" t="s">
        <v>116</v>
      </c>
      <c r="C136" s="4" t="s">
        <v>1551</v>
      </c>
      <c r="D136" t="s">
        <v>409</v>
      </c>
      <c r="E136" t="s">
        <v>401</v>
      </c>
      <c r="F136">
        <v>26</v>
      </c>
      <c r="H136" s="68">
        <f t="shared" si="9"/>
        <v>1885</v>
      </c>
      <c r="I136" s="68" t="str">
        <f t="shared" si="10"/>
        <v/>
      </c>
      <c r="N136" t="s">
        <v>486</v>
      </c>
      <c r="P136" t="s">
        <v>1428</v>
      </c>
      <c r="R136" t="s">
        <v>1115</v>
      </c>
      <c r="T136" s="52" t="str">
        <f t="shared" si="8"/>
        <v>Son</v>
      </c>
      <c r="U136" s="52">
        <f t="shared" si="11"/>
        <v>133</v>
      </c>
      <c r="W136">
        <v>102</v>
      </c>
      <c r="X136" s="4" t="s">
        <v>2796</v>
      </c>
      <c r="Y136" s="52" t="s">
        <v>1651</v>
      </c>
    </row>
    <row r="137" spans="1:25" x14ac:dyDescent="0.2">
      <c r="A137" s="52">
        <v>136</v>
      </c>
      <c r="B137" t="s">
        <v>270</v>
      </c>
      <c r="C137" s="4" t="s">
        <v>1552</v>
      </c>
      <c r="D137" t="s">
        <v>404</v>
      </c>
      <c r="E137" t="s">
        <v>1309</v>
      </c>
      <c r="G137">
        <v>7</v>
      </c>
      <c r="H137" s="68" t="str">
        <f t="shared" si="9"/>
        <v/>
      </c>
      <c r="I137" s="68">
        <f t="shared" si="10"/>
        <v>1904</v>
      </c>
      <c r="N137" t="s">
        <v>1301</v>
      </c>
      <c r="P137" t="s">
        <v>1309</v>
      </c>
      <c r="R137" t="s">
        <v>1553</v>
      </c>
      <c r="T137" s="52" t="str">
        <f t="shared" si="8"/>
        <v>Granddaughter</v>
      </c>
      <c r="U137" s="52">
        <f t="shared" si="11"/>
        <v>133</v>
      </c>
      <c r="W137">
        <v>102</v>
      </c>
      <c r="X137" s="4" t="s">
        <v>2796</v>
      </c>
      <c r="Y137" s="52" t="s">
        <v>1651</v>
      </c>
    </row>
    <row r="138" spans="1:25" x14ac:dyDescent="0.2">
      <c r="A138" s="52">
        <v>137</v>
      </c>
      <c r="B138" t="s">
        <v>103</v>
      </c>
      <c r="C138" s="4" t="s">
        <v>399</v>
      </c>
      <c r="D138" t="s">
        <v>422</v>
      </c>
      <c r="E138" t="s">
        <v>401</v>
      </c>
      <c r="G138">
        <v>15</v>
      </c>
      <c r="H138" s="68" t="str">
        <f t="shared" si="9"/>
        <v/>
      </c>
      <c r="I138" s="68">
        <f t="shared" si="10"/>
        <v>1896</v>
      </c>
      <c r="N138" t="s">
        <v>542</v>
      </c>
      <c r="P138" t="s">
        <v>1428</v>
      </c>
      <c r="R138" t="s">
        <v>561</v>
      </c>
      <c r="T138" s="52" t="str">
        <f t="shared" si="8"/>
        <v>Servant</v>
      </c>
      <c r="U138" s="52">
        <f t="shared" si="11"/>
        <v>133</v>
      </c>
      <c r="W138">
        <v>102</v>
      </c>
      <c r="X138" s="4" t="s">
        <v>2796</v>
      </c>
      <c r="Y138" s="52" t="s">
        <v>1651</v>
      </c>
    </row>
    <row r="139" spans="1:25" x14ac:dyDescent="0.2">
      <c r="A139" s="52">
        <v>138</v>
      </c>
      <c r="B139" t="s">
        <v>342</v>
      </c>
      <c r="C139" s="4" t="s">
        <v>1554</v>
      </c>
      <c r="D139" t="s">
        <v>9</v>
      </c>
      <c r="E139" t="s">
        <v>5</v>
      </c>
      <c r="F139">
        <v>63</v>
      </c>
      <c r="H139" s="68">
        <f t="shared" si="9"/>
        <v>1848</v>
      </c>
      <c r="I139" s="68" t="str">
        <f t="shared" si="10"/>
        <v/>
      </c>
      <c r="N139" t="s">
        <v>1555</v>
      </c>
      <c r="P139" t="s">
        <v>1428</v>
      </c>
      <c r="R139" s="4" t="s">
        <v>861</v>
      </c>
      <c r="T139" s="52" t="str">
        <f t="shared" si="8"/>
        <v>Head</v>
      </c>
      <c r="U139" s="52">
        <f t="shared" si="11"/>
        <v>138</v>
      </c>
      <c r="V139">
        <v>4</v>
      </c>
      <c r="W139">
        <v>103</v>
      </c>
      <c r="X139" t="s">
        <v>1425</v>
      </c>
      <c r="Y139" s="52" t="s">
        <v>1651</v>
      </c>
    </row>
    <row r="140" spans="1:25" x14ac:dyDescent="0.2">
      <c r="A140" s="52">
        <v>139</v>
      </c>
      <c r="B140" t="s">
        <v>342</v>
      </c>
      <c r="C140" s="4" t="s">
        <v>754</v>
      </c>
      <c r="D140" t="s">
        <v>397</v>
      </c>
      <c r="E140" t="s">
        <v>5</v>
      </c>
      <c r="G140">
        <v>55</v>
      </c>
      <c r="H140" s="68" t="str">
        <f t="shared" si="9"/>
        <v/>
      </c>
      <c r="I140" s="68">
        <f t="shared" si="10"/>
        <v>1856</v>
      </c>
      <c r="J140" s="19">
        <v>35</v>
      </c>
      <c r="K140">
        <v>10</v>
      </c>
      <c r="L140">
        <v>5</v>
      </c>
      <c r="M140" s="20">
        <v>5</v>
      </c>
      <c r="N140" t="s">
        <v>1301</v>
      </c>
      <c r="P140" t="s">
        <v>1309</v>
      </c>
      <c r="R140" t="s">
        <v>1162</v>
      </c>
      <c r="T140" s="52" t="str">
        <f t="shared" si="8"/>
        <v>Wife</v>
      </c>
      <c r="U140" s="52">
        <f t="shared" si="11"/>
        <v>138</v>
      </c>
      <c r="W140">
        <v>103</v>
      </c>
      <c r="X140" t="s">
        <v>1425</v>
      </c>
      <c r="Y140" s="52" t="s">
        <v>1651</v>
      </c>
    </row>
    <row r="141" spans="1:25" x14ac:dyDescent="0.2">
      <c r="A141" s="52">
        <v>140</v>
      </c>
      <c r="B141" t="s">
        <v>342</v>
      </c>
      <c r="C141" s="4" t="s">
        <v>1088</v>
      </c>
      <c r="D141" t="s">
        <v>400</v>
      </c>
      <c r="E141" t="s">
        <v>401</v>
      </c>
      <c r="G141">
        <v>17</v>
      </c>
      <c r="H141" s="68" t="str">
        <f t="shared" si="9"/>
        <v/>
      </c>
      <c r="I141" s="68">
        <f t="shared" si="10"/>
        <v>1894</v>
      </c>
      <c r="N141" t="s">
        <v>1513</v>
      </c>
      <c r="P141" t="s">
        <v>1309</v>
      </c>
      <c r="R141" t="s">
        <v>1934</v>
      </c>
      <c r="T141" s="52" t="str">
        <f t="shared" si="8"/>
        <v>Daughter</v>
      </c>
      <c r="U141" s="52">
        <f t="shared" si="11"/>
        <v>138</v>
      </c>
      <c r="W141">
        <v>103</v>
      </c>
      <c r="X141" t="s">
        <v>1425</v>
      </c>
      <c r="Y141" s="52" t="s">
        <v>1651</v>
      </c>
    </row>
    <row r="142" spans="1:25" x14ac:dyDescent="0.2">
      <c r="A142" s="52">
        <v>141</v>
      </c>
      <c r="B142" t="s">
        <v>342</v>
      </c>
      <c r="C142" s="4" t="s">
        <v>113</v>
      </c>
      <c r="D142" t="s">
        <v>516</v>
      </c>
      <c r="E142" t="s">
        <v>1309</v>
      </c>
      <c r="F142">
        <v>9</v>
      </c>
      <c r="H142" s="68">
        <f t="shared" si="9"/>
        <v>1902</v>
      </c>
      <c r="I142" s="68" t="str">
        <f t="shared" si="10"/>
        <v/>
      </c>
      <c r="N142" t="s">
        <v>1454</v>
      </c>
      <c r="P142" t="s">
        <v>1309</v>
      </c>
      <c r="R142" t="s">
        <v>1934</v>
      </c>
      <c r="T142" s="52" t="str">
        <f t="shared" si="8"/>
        <v>Grandson</v>
      </c>
      <c r="U142" s="52">
        <f t="shared" si="11"/>
        <v>138</v>
      </c>
      <c r="W142">
        <v>103</v>
      </c>
      <c r="X142" t="s">
        <v>1425</v>
      </c>
      <c r="Y142" s="52" t="s">
        <v>1651</v>
      </c>
    </row>
    <row r="143" spans="1:25" x14ac:dyDescent="0.2">
      <c r="A143" s="52">
        <v>142</v>
      </c>
      <c r="B143" t="s">
        <v>202</v>
      </c>
      <c r="C143" s="4" t="s">
        <v>166</v>
      </c>
      <c r="D143" t="s">
        <v>9</v>
      </c>
      <c r="E143" t="s">
        <v>502</v>
      </c>
      <c r="F143">
        <v>69</v>
      </c>
      <c r="H143" s="68">
        <f t="shared" si="9"/>
        <v>1842</v>
      </c>
      <c r="I143" s="68" t="str">
        <f t="shared" si="10"/>
        <v/>
      </c>
      <c r="N143" t="s">
        <v>18</v>
      </c>
      <c r="P143" t="s">
        <v>1421</v>
      </c>
      <c r="Q143" t="s">
        <v>1422</v>
      </c>
      <c r="R143" t="s">
        <v>1865</v>
      </c>
      <c r="T143" s="52" t="str">
        <f>E143</f>
        <v>Widower</v>
      </c>
      <c r="U143" s="52">
        <f t="shared" si="11"/>
        <v>138</v>
      </c>
      <c r="V143">
        <v>5</v>
      </c>
      <c r="W143">
        <v>104</v>
      </c>
      <c r="X143" t="s">
        <v>1478</v>
      </c>
      <c r="Y143" s="52" t="s">
        <v>1651</v>
      </c>
    </row>
    <row r="144" spans="1:25" x14ac:dyDescent="0.2">
      <c r="A144" s="52">
        <v>143</v>
      </c>
      <c r="B144" s="9" t="s">
        <v>2797</v>
      </c>
      <c r="C144" s="4" t="s">
        <v>1556</v>
      </c>
      <c r="D144" t="s">
        <v>422</v>
      </c>
      <c r="E144" t="s">
        <v>5</v>
      </c>
      <c r="F144">
        <v>34</v>
      </c>
      <c r="H144" s="68">
        <f t="shared" si="9"/>
        <v>1877</v>
      </c>
      <c r="I144" s="68" t="str">
        <f t="shared" si="10"/>
        <v/>
      </c>
      <c r="J144" s="19">
        <v>7</v>
      </c>
      <c r="K144">
        <v>0</v>
      </c>
      <c r="L144">
        <v>0</v>
      </c>
      <c r="M144" s="20">
        <v>0</v>
      </c>
      <c r="N144" t="s">
        <v>1469</v>
      </c>
      <c r="P144" t="s">
        <v>1428</v>
      </c>
      <c r="R144" t="s">
        <v>1557</v>
      </c>
      <c r="T144" s="52" t="str">
        <f t="shared" si="8"/>
        <v>Servant</v>
      </c>
      <c r="U144" s="52">
        <f t="shared" si="11"/>
        <v>138</v>
      </c>
      <c r="W144">
        <v>104</v>
      </c>
      <c r="X144" t="s">
        <v>1478</v>
      </c>
      <c r="Y144" s="52" t="s">
        <v>1651</v>
      </c>
    </row>
    <row r="145" spans="1:25" ht="25.5" x14ac:dyDescent="0.2">
      <c r="A145" s="52">
        <v>144</v>
      </c>
      <c r="B145" t="s">
        <v>384</v>
      </c>
      <c r="C145" s="4" t="s">
        <v>385</v>
      </c>
      <c r="D145" t="s">
        <v>9</v>
      </c>
      <c r="E145" t="s">
        <v>5</v>
      </c>
      <c r="F145">
        <v>53</v>
      </c>
      <c r="H145" s="68">
        <f t="shared" si="9"/>
        <v>1858</v>
      </c>
      <c r="I145" s="68" t="str">
        <f t="shared" si="10"/>
        <v/>
      </c>
      <c r="N145" s="4" t="s">
        <v>1919</v>
      </c>
      <c r="P145" t="s">
        <v>1428</v>
      </c>
      <c r="R145" t="s">
        <v>1292</v>
      </c>
      <c r="T145" s="52" t="str">
        <f t="shared" si="8"/>
        <v>Head</v>
      </c>
      <c r="U145" s="52">
        <f t="shared" si="11"/>
        <v>144</v>
      </c>
      <c r="V145">
        <v>5</v>
      </c>
      <c r="W145">
        <v>105</v>
      </c>
      <c r="X145" t="s">
        <v>1478</v>
      </c>
      <c r="Y145" s="52" t="s">
        <v>2798</v>
      </c>
    </row>
    <row r="146" spans="1:25" x14ac:dyDescent="0.2">
      <c r="A146" s="52">
        <v>145</v>
      </c>
      <c r="B146" t="s">
        <v>384</v>
      </c>
      <c r="C146" s="43" t="s">
        <v>2799</v>
      </c>
      <c r="D146" t="s">
        <v>397</v>
      </c>
      <c r="E146" t="s">
        <v>5</v>
      </c>
      <c r="G146">
        <v>58</v>
      </c>
      <c r="H146" s="68" t="str">
        <f t="shared" si="9"/>
        <v/>
      </c>
      <c r="I146" s="68">
        <f t="shared" si="10"/>
        <v>1853</v>
      </c>
      <c r="J146" s="19">
        <v>37</v>
      </c>
      <c r="K146" s="26">
        <v>5</v>
      </c>
      <c r="L146">
        <v>3</v>
      </c>
      <c r="M146">
        <v>2</v>
      </c>
      <c r="N146" t="s">
        <v>1301</v>
      </c>
      <c r="P146" t="s">
        <v>1309</v>
      </c>
      <c r="R146" t="s">
        <v>1558</v>
      </c>
      <c r="T146" s="52" t="str">
        <f t="shared" si="8"/>
        <v>Wife</v>
      </c>
      <c r="U146" s="52">
        <f t="shared" si="11"/>
        <v>144</v>
      </c>
      <c r="W146">
        <v>105</v>
      </c>
      <c r="X146" t="s">
        <v>1478</v>
      </c>
      <c r="Y146" s="52" t="s">
        <v>2798</v>
      </c>
    </row>
    <row r="147" spans="1:25" x14ac:dyDescent="0.2">
      <c r="A147" s="52">
        <v>146</v>
      </c>
      <c r="B147" t="s">
        <v>1559</v>
      </c>
      <c r="C147" s="4" t="s">
        <v>60</v>
      </c>
      <c r="D147" t="s">
        <v>9</v>
      </c>
      <c r="E147" t="s">
        <v>5</v>
      </c>
      <c r="F147">
        <v>40</v>
      </c>
      <c r="H147" s="68">
        <f t="shared" si="9"/>
        <v>1871</v>
      </c>
      <c r="I147" s="68" t="str">
        <f t="shared" si="10"/>
        <v/>
      </c>
      <c r="N147" s="9" t="s">
        <v>1510</v>
      </c>
      <c r="P147" t="s">
        <v>1428</v>
      </c>
      <c r="R147" t="s">
        <v>733</v>
      </c>
      <c r="T147" s="52" t="str">
        <f t="shared" si="8"/>
        <v>Head</v>
      </c>
      <c r="U147" s="52">
        <f t="shared" si="11"/>
        <v>146</v>
      </c>
      <c r="V147">
        <v>4</v>
      </c>
      <c r="W147">
        <v>106</v>
      </c>
      <c r="X147" t="s">
        <v>1478</v>
      </c>
      <c r="Y147" s="52" t="s">
        <v>1651</v>
      </c>
    </row>
    <row r="148" spans="1:25" x14ac:dyDescent="0.2">
      <c r="A148" s="52">
        <v>147</v>
      </c>
      <c r="B148" t="s">
        <v>1559</v>
      </c>
      <c r="C148" s="4" t="s">
        <v>431</v>
      </c>
      <c r="D148" t="s">
        <v>397</v>
      </c>
      <c r="E148" t="s">
        <v>5</v>
      </c>
      <c r="G148">
        <v>32</v>
      </c>
      <c r="H148" s="68" t="str">
        <f t="shared" si="9"/>
        <v/>
      </c>
      <c r="I148" s="68">
        <f t="shared" si="10"/>
        <v>1879</v>
      </c>
      <c r="J148" s="19">
        <v>11</v>
      </c>
      <c r="K148">
        <v>4</v>
      </c>
      <c r="L148">
        <v>3</v>
      </c>
      <c r="M148" s="20">
        <v>1</v>
      </c>
      <c r="N148" t="s">
        <v>1301</v>
      </c>
      <c r="P148" t="s">
        <v>1309</v>
      </c>
      <c r="R148" t="s">
        <v>523</v>
      </c>
      <c r="T148" s="52" t="str">
        <f t="shared" si="8"/>
        <v>Wife</v>
      </c>
      <c r="U148" s="52">
        <f t="shared" si="11"/>
        <v>146</v>
      </c>
      <c r="W148">
        <v>106</v>
      </c>
      <c r="X148" t="s">
        <v>1478</v>
      </c>
      <c r="Y148" s="52" t="s">
        <v>1651</v>
      </c>
    </row>
    <row r="149" spans="1:25" x14ac:dyDescent="0.2">
      <c r="A149" s="52">
        <v>148</v>
      </c>
      <c r="B149" t="s">
        <v>1559</v>
      </c>
      <c r="C149" s="4" t="s">
        <v>1560</v>
      </c>
      <c r="D149" t="s">
        <v>400</v>
      </c>
      <c r="E149" t="s">
        <v>1309</v>
      </c>
      <c r="G149">
        <v>8</v>
      </c>
      <c r="H149" s="68" t="str">
        <f t="shared" si="9"/>
        <v/>
      </c>
      <c r="I149" s="68">
        <f t="shared" si="10"/>
        <v>1903</v>
      </c>
      <c r="N149" t="s">
        <v>1301</v>
      </c>
      <c r="P149" t="s">
        <v>1309</v>
      </c>
      <c r="R149" t="s">
        <v>733</v>
      </c>
      <c r="T149" s="52" t="str">
        <f t="shared" si="8"/>
        <v>Daughter</v>
      </c>
      <c r="U149" s="52">
        <f t="shared" si="11"/>
        <v>146</v>
      </c>
      <c r="W149">
        <v>106</v>
      </c>
      <c r="X149" t="s">
        <v>1478</v>
      </c>
      <c r="Y149" s="52" t="s">
        <v>1651</v>
      </c>
    </row>
    <row r="150" spans="1:25" x14ac:dyDescent="0.2">
      <c r="A150" s="52">
        <v>149</v>
      </c>
      <c r="B150" t="s">
        <v>1559</v>
      </c>
      <c r="C150" s="4" t="s">
        <v>1561</v>
      </c>
      <c r="D150" t="s">
        <v>409</v>
      </c>
      <c r="E150" t="s">
        <v>1309</v>
      </c>
      <c r="F150">
        <v>6</v>
      </c>
      <c r="H150" s="68">
        <f t="shared" si="9"/>
        <v>1905</v>
      </c>
      <c r="I150" s="68" t="str">
        <f t="shared" si="10"/>
        <v/>
      </c>
      <c r="N150" t="s">
        <v>1454</v>
      </c>
      <c r="P150" t="s">
        <v>1309</v>
      </c>
      <c r="R150" t="s">
        <v>1115</v>
      </c>
      <c r="T150" s="52" t="str">
        <f t="shared" si="8"/>
        <v>Son</v>
      </c>
      <c r="U150" s="52">
        <f t="shared" si="11"/>
        <v>146</v>
      </c>
      <c r="W150">
        <v>106</v>
      </c>
      <c r="X150" t="s">
        <v>1478</v>
      </c>
      <c r="Y150" s="52" t="s">
        <v>1651</v>
      </c>
    </row>
    <row r="151" spans="1:25" x14ac:dyDescent="0.2">
      <c r="A151" s="52">
        <v>150</v>
      </c>
      <c r="B151" t="s">
        <v>1559</v>
      </c>
      <c r="C151" s="4" t="s">
        <v>1562</v>
      </c>
      <c r="D151" t="s">
        <v>409</v>
      </c>
      <c r="E151" t="s">
        <v>1309</v>
      </c>
      <c r="F151">
        <v>5</v>
      </c>
      <c r="H151" s="68">
        <f t="shared" si="9"/>
        <v>1906</v>
      </c>
      <c r="I151" s="68" t="str">
        <f t="shared" si="10"/>
        <v/>
      </c>
      <c r="N151" t="s">
        <v>1301</v>
      </c>
      <c r="P151" t="s">
        <v>1309</v>
      </c>
      <c r="R151" t="s">
        <v>733</v>
      </c>
      <c r="T151" s="52" t="str">
        <f t="shared" si="8"/>
        <v>Son</v>
      </c>
      <c r="U151" s="52">
        <f t="shared" si="11"/>
        <v>146</v>
      </c>
      <c r="W151">
        <v>106</v>
      </c>
      <c r="X151" t="s">
        <v>1478</v>
      </c>
      <c r="Y151" s="52" t="s">
        <v>1651</v>
      </c>
    </row>
    <row r="152" spans="1:25" x14ac:dyDescent="0.2">
      <c r="A152" s="52">
        <v>151</v>
      </c>
      <c r="B152" t="s">
        <v>85</v>
      </c>
      <c r="C152" s="4" t="s">
        <v>50</v>
      </c>
      <c r="D152" t="s">
        <v>9</v>
      </c>
      <c r="E152" t="s">
        <v>5</v>
      </c>
      <c r="F152">
        <v>57</v>
      </c>
      <c r="H152" s="68">
        <f t="shared" si="9"/>
        <v>1854</v>
      </c>
      <c r="I152" s="68" t="str">
        <f t="shared" si="10"/>
        <v/>
      </c>
      <c r="N152" t="s">
        <v>1563</v>
      </c>
      <c r="P152" t="s">
        <v>1428</v>
      </c>
      <c r="R152" t="s">
        <v>1115</v>
      </c>
      <c r="T152" s="52" t="str">
        <f t="shared" si="8"/>
        <v>Head</v>
      </c>
      <c r="U152" s="52">
        <f t="shared" si="11"/>
        <v>151</v>
      </c>
      <c r="V152">
        <v>4</v>
      </c>
      <c r="W152">
        <v>107</v>
      </c>
      <c r="X152" t="s">
        <v>1425</v>
      </c>
      <c r="Y152" s="52" t="s">
        <v>1651</v>
      </c>
    </row>
    <row r="153" spans="1:25" x14ac:dyDescent="0.2">
      <c r="A153" s="52">
        <v>152</v>
      </c>
      <c r="B153" t="s">
        <v>85</v>
      </c>
      <c r="C153" s="43" t="s">
        <v>430</v>
      </c>
      <c r="D153" t="s">
        <v>397</v>
      </c>
      <c r="E153" t="s">
        <v>5</v>
      </c>
      <c r="G153">
        <v>56</v>
      </c>
      <c r="H153" s="68" t="str">
        <f t="shared" si="9"/>
        <v/>
      </c>
      <c r="I153" s="68">
        <f t="shared" si="10"/>
        <v>1855</v>
      </c>
      <c r="J153" s="19">
        <v>37</v>
      </c>
      <c r="K153">
        <v>8</v>
      </c>
      <c r="L153">
        <v>5</v>
      </c>
      <c r="M153" s="20">
        <v>3</v>
      </c>
      <c r="N153" t="s">
        <v>1301</v>
      </c>
      <c r="P153" t="s">
        <v>1309</v>
      </c>
      <c r="R153" t="s">
        <v>1115</v>
      </c>
      <c r="T153" s="52" t="str">
        <f t="shared" si="8"/>
        <v>Wife</v>
      </c>
      <c r="U153" s="52">
        <f t="shared" si="11"/>
        <v>151</v>
      </c>
      <c r="W153">
        <v>107</v>
      </c>
      <c r="X153" t="s">
        <v>1425</v>
      </c>
      <c r="Y153" s="52" t="s">
        <v>1651</v>
      </c>
    </row>
    <row r="154" spans="1:25" x14ac:dyDescent="0.2">
      <c r="A154" s="52">
        <v>153</v>
      </c>
      <c r="B154" t="s">
        <v>85</v>
      </c>
      <c r="C154" s="4" t="s">
        <v>1564</v>
      </c>
      <c r="D154" t="s">
        <v>409</v>
      </c>
      <c r="E154" t="s">
        <v>1309</v>
      </c>
      <c r="F154">
        <v>14</v>
      </c>
      <c r="H154" s="68">
        <f t="shared" si="9"/>
        <v>1897</v>
      </c>
      <c r="I154" s="68" t="str">
        <f t="shared" si="10"/>
        <v/>
      </c>
      <c r="N154" t="s">
        <v>1565</v>
      </c>
      <c r="P154" t="s">
        <v>1428</v>
      </c>
      <c r="R154" t="s">
        <v>1115</v>
      </c>
      <c r="T154" s="52" t="str">
        <f t="shared" si="8"/>
        <v>Son</v>
      </c>
      <c r="U154" s="52">
        <f t="shared" si="11"/>
        <v>151</v>
      </c>
      <c r="W154">
        <v>107</v>
      </c>
      <c r="X154" t="s">
        <v>1425</v>
      </c>
      <c r="Y154" s="52" t="s">
        <v>1651</v>
      </c>
    </row>
    <row r="155" spans="1:25" x14ac:dyDescent="0.2">
      <c r="A155" s="52">
        <v>154</v>
      </c>
      <c r="B155" t="s">
        <v>1183</v>
      </c>
      <c r="C155" s="4" t="s">
        <v>430</v>
      </c>
      <c r="D155" t="s">
        <v>9</v>
      </c>
      <c r="E155" t="s">
        <v>401</v>
      </c>
      <c r="G155">
        <v>41</v>
      </c>
      <c r="H155" s="68" t="str">
        <f t="shared" si="9"/>
        <v/>
      </c>
      <c r="I155" s="68">
        <f t="shared" si="10"/>
        <v>1870</v>
      </c>
      <c r="N155" t="s">
        <v>1566</v>
      </c>
      <c r="P155" t="s">
        <v>1428</v>
      </c>
      <c r="Q155" t="s">
        <v>1422</v>
      </c>
      <c r="R155" t="s">
        <v>733</v>
      </c>
      <c r="T155" s="52" t="str">
        <f t="shared" si="8"/>
        <v>Head</v>
      </c>
      <c r="U155" s="52">
        <f t="shared" si="11"/>
        <v>154</v>
      </c>
      <c r="V155">
        <v>3</v>
      </c>
      <c r="W155">
        <v>108</v>
      </c>
      <c r="X155" t="s">
        <v>1478</v>
      </c>
      <c r="Y155" s="52" t="s">
        <v>1651</v>
      </c>
    </row>
    <row r="156" spans="1:25" x14ac:dyDescent="0.2">
      <c r="A156" s="52">
        <v>155</v>
      </c>
      <c r="B156" t="s">
        <v>328</v>
      </c>
      <c r="C156" s="4" t="s">
        <v>123</v>
      </c>
      <c r="D156" t="s">
        <v>9</v>
      </c>
      <c r="E156" t="s">
        <v>427</v>
      </c>
      <c r="G156">
        <v>75</v>
      </c>
      <c r="H156" s="68" t="str">
        <f t="shared" si="9"/>
        <v/>
      </c>
      <c r="I156" s="68">
        <f t="shared" si="10"/>
        <v>1836</v>
      </c>
      <c r="J156" s="19">
        <v>44</v>
      </c>
      <c r="K156">
        <v>5</v>
      </c>
      <c r="L156">
        <v>5</v>
      </c>
      <c r="M156" s="20">
        <v>0</v>
      </c>
      <c r="N156" t="s">
        <v>1567</v>
      </c>
      <c r="P156" t="s">
        <v>1309</v>
      </c>
      <c r="Q156" t="s">
        <v>1422</v>
      </c>
      <c r="R156" t="s">
        <v>2800</v>
      </c>
      <c r="T156" s="52" t="str">
        <f t="shared" si="8"/>
        <v>Head</v>
      </c>
      <c r="U156" s="52">
        <f t="shared" si="11"/>
        <v>155</v>
      </c>
      <c r="V156">
        <v>3</v>
      </c>
      <c r="W156">
        <v>109</v>
      </c>
      <c r="X156" t="s">
        <v>1478</v>
      </c>
      <c r="Y156" s="52" t="s">
        <v>1651</v>
      </c>
    </row>
    <row r="157" spans="1:25" x14ac:dyDescent="0.2">
      <c r="A157" s="52">
        <v>156</v>
      </c>
      <c r="B157" t="s">
        <v>328</v>
      </c>
      <c r="C157" s="4" t="s">
        <v>441</v>
      </c>
      <c r="D157" t="s">
        <v>409</v>
      </c>
      <c r="E157" t="s">
        <v>401</v>
      </c>
      <c r="F157">
        <v>38</v>
      </c>
      <c r="H157" s="68">
        <f t="shared" si="9"/>
        <v>1873</v>
      </c>
      <c r="I157" s="68" t="str">
        <f t="shared" si="10"/>
        <v/>
      </c>
      <c r="N157" t="s">
        <v>1568</v>
      </c>
      <c r="O157" t="s">
        <v>1569</v>
      </c>
      <c r="P157" t="s">
        <v>1428</v>
      </c>
      <c r="Q157" t="s">
        <v>1422</v>
      </c>
      <c r="R157" t="s">
        <v>1570</v>
      </c>
      <c r="T157" s="52" t="str">
        <f t="shared" si="8"/>
        <v>Son</v>
      </c>
      <c r="U157" s="52">
        <f t="shared" si="11"/>
        <v>155</v>
      </c>
      <c r="W157">
        <v>109</v>
      </c>
      <c r="X157" t="s">
        <v>1478</v>
      </c>
      <c r="Y157" s="52" t="s">
        <v>1651</v>
      </c>
    </row>
    <row r="158" spans="1:25" x14ac:dyDescent="0.2">
      <c r="A158" s="52">
        <v>157</v>
      </c>
      <c r="B158" t="s">
        <v>328</v>
      </c>
      <c r="C158" s="4" t="s">
        <v>1571</v>
      </c>
      <c r="D158" t="s">
        <v>400</v>
      </c>
      <c r="E158" t="s">
        <v>401</v>
      </c>
      <c r="G158">
        <v>36</v>
      </c>
      <c r="H158" s="68" t="str">
        <f t="shared" si="9"/>
        <v/>
      </c>
      <c r="I158" s="68">
        <f t="shared" si="10"/>
        <v>1875</v>
      </c>
      <c r="N158" t="s">
        <v>1567</v>
      </c>
      <c r="P158" t="s">
        <v>1428</v>
      </c>
      <c r="Q158" t="s">
        <v>1422</v>
      </c>
      <c r="R158" t="s">
        <v>445</v>
      </c>
      <c r="T158" s="52" t="str">
        <f t="shared" si="8"/>
        <v>Daughter</v>
      </c>
      <c r="U158" s="52">
        <f t="shared" si="11"/>
        <v>155</v>
      </c>
      <c r="W158">
        <v>109</v>
      </c>
      <c r="X158" t="s">
        <v>1478</v>
      </c>
      <c r="Y158" s="52" t="s">
        <v>1651</v>
      </c>
    </row>
    <row r="159" spans="1:25" x14ac:dyDescent="0.2">
      <c r="A159" s="52">
        <v>158</v>
      </c>
      <c r="B159" t="s">
        <v>328</v>
      </c>
      <c r="C159" s="4" t="s">
        <v>50</v>
      </c>
      <c r="D159" t="s">
        <v>409</v>
      </c>
      <c r="E159" t="s">
        <v>401</v>
      </c>
      <c r="F159">
        <v>34</v>
      </c>
      <c r="H159" s="68">
        <f t="shared" si="9"/>
        <v>1877</v>
      </c>
      <c r="I159" s="68" t="str">
        <f t="shared" si="10"/>
        <v/>
      </c>
      <c r="N159" t="s">
        <v>1555</v>
      </c>
      <c r="O159" t="s">
        <v>1572</v>
      </c>
      <c r="P159" t="s">
        <v>1428</v>
      </c>
      <c r="R159" t="s">
        <v>445</v>
      </c>
      <c r="T159" s="52" t="str">
        <f t="shared" si="8"/>
        <v>Son</v>
      </c>
      <c r="U159" s="52">
        <f t="shared" si="11"/>
        <v>155</v>
      </c>
      <c r="W159">
        <v>109</v>
      </c>
      <c r="X159" t="s">
        <v>1478</v>
      </c>
      <c r="Y159" s="52" t="s">
        <v>1651</v>
      </c>
    </row>
    <row r="160" spans="1:25" x14ac:dyDescent="0.2">
      <c r="A160" s="52">
        <v>159</v>
      </c>
      <c r="B160" t="s">
        <v>328</v>
      </c>
      <c r="C160" s="4" t="s">
        <v>1573</v>
      </c>
      <c r="D160" t="s">
        <v>516</v>
      </c>
      <c r="E160" t="s">
        <v>401</v>
      </c>
      <c r="F160">
        <v>23</v>
      </c>
      <c r="H160" s="68">
        <f t="shared" si="9"/>
        <v>1888</v>
      </c>
      <c r="I160" s="68" t="str">
        <f t="shared" si="10"/>
        <v/>
      </c>
      <c r="N160" t="s">
        <v>234</v>
      </c>
      <c r="P160" t="s">
        <v>1428</v>
      </c>
      <c r="R160" t="s">
        <v>2801</v>
      </c>
      <c r="T160" s="52" t="str">
        <f t="shared" si="8"/>
        <v>Grandson</v>
      </c>
      <c r="U160" s="52">
        <f t="shared" si="11"/>
        <v>155</v>
      </c>
      <c r="W160">
        <v>109</v>
      </c>
      <c r="X160" t="s">
        <v>1478</v>
      </c>
      <c r="Y160" s="52" t="s">
        <v>1651</v>
      </c>
    </row>
    <row r="161" spans="1:25" x14ac:dyDescent="0.2">
      <c r="A161" s="52">
        <v>160</v>
      </c>
      <c r="B161" t="s">
        <v>67</v>
      </c>
      <c r="C161" s="4" t="s">
        <v>192</v>
      </c>
      <c r="D161" t="s">
        <v>9</v>
      </c>
      <c r="E161" t="s">
        <v>5</v>
      </c>
      <c r="F161">
        <v>60</v>
      </c>
      <c r="H161" s="68">
        <f t="shared" si="9"/>
        <v>1851</v>
      </c>
      <c r="I161" s="68" t="str">
        <f t="shared" si="10"/>
        <v/>
      </c>
      <c r="N161" t="s">
        <v>1613</v>
      </c>
      <c r="P161" t="s">
        <v>1428</v>
      </c>
      <c r="R161" t="s">
        <v>1115</v>
      </c>
      <c r="T161" s="52" t="str">
        <f t="shared" si="8"/>
        <v>Head</v>
      </c>
      <c r="U161" s="52">
        <f t="shared" si="11"/>
        <v>160</v>
      </c>
      <c r="V161">
        <v>4</v>
      </c>
      <c r="W161">
        <v>110</v>
      </c>
      <c r="X161" t="s">
        <v>1478</v>
      </c>
      <c r="Y161" s="52" t="s">
        <v>1651</v>
      </c>
    </row>
    <row r="162" spans="1:25" x14ac:dyDescent="0.2">
      <c r="A162" s="52">
        <v>161</v>
      </c>
      <c r="B162" t="s">
        <v>67</v>
      </c>
      <c r="C162" s="4" t="s">
        <v>1537</v>
      </c>
      <c r="D162" t="s">
        <v>397</v>
      </c>
      <c r="E162" t="s">
        <v>5</v>
      </c>
      <c r="G162">
        <v>60</v>
      </c>
      <c r="H162" s="68" t="str">
        <f t="shared" si="9"/>
        <v/>
      </c>
      <c r="I162" s="68">
        <f t="shared" si="10"/>
        <v>1851</v>
      </c>
      <c r="J162" s="19">
        <v>35</v>
      </c>
      <c r="K162">
        <v>7</v>
      </c>
      <c r="L162">
        <v>6</v>
      </c>
      <c r="M162" s="20">
        <v>1</v>
      </c>
      <c r="N162" t="s">
        <v>1301</v>
      </c>
      <c r="P162" t="s">
        <v>1309</v>
      </c>
      <c r="R162" t="s">
        <v>2802</v>
      </c>
      <c r="T162" s="52" t="str">
        <f t="shared" si="8"/>
        <v>Wife</v>
      </c>
      <c r="U162" s="52">
        <f t="shared" si="11"/>
        <v>160</v>
      </c>
      <c r="W162">
        <v>110</v>
      </c>
      <c r="X162" t="s">
        <v>1478</v>
      </c>
      <c r="Y162" s="52" t="s">
        <v>1651</v>
      </c>
    </row>
    <row r="163" spans="1:25" x14ac:dyDescent="0.2">
      <c r="A163" s="52">
        <v>162</v>
      </c>
      <c r="B163" t="s">
        <v>67</v>
      </c>
      <c r="C163" s="4" t="s">
        <v>503</v>
      </c>
      <c r="D163" t="s">
        <v>400</v>
      </c>
      <c r="E163" t="s">
        <v>401</v>
      </c>
      <c r="G163">
        <v>26</v>
      </c>
      <c r="H163" s="68" t="str">
        <f t="shared" si="9"/>
        <v/>
      </c>
      <c r="I163" s="68">
        <f t="shared" si="10"/>
        <v>1885</v>
      </c>
      <c r="N163" t="s">
        <v>1513</v>
      </c>
      <c r="P163" t="s">
        <v>1309</v>
      </c>
      <c r="R163" t="s">
        <v>1283</v>
      </c>
      <c r="T163" s="52" t="str">
        <f t="shared" si="8"/>
        <v>Daughter</v>
      </c>
      <c r="U163" s="52">
        <f t="shared" si="11"/>
        <v>160</v>
      </c>
      <c r="W163">
        <v>110</v>
      </c>
      <c r="X163" t="s">
        <v>1478</v>
      </c>
      <c r="Y163" s="52" t="s">
        <v>1651</v>
      </c>
    </row>
    <row r="164" spans="1:25" x14ac:dyDescent="0.2">
      <c r="A164" s="52">
        <v>163</v>
      </c>
      <c r="B164" t="s">
        <v>67</v>
      </c>
      <c r="C164" s="4" t="s">
        <v>448</v>
      </c>
      <c r="D164" t="s">
        <v>409</v>
      </c>
      <c r="E164" t="s">
        <v>401</v>
      </c>
      <c r="F164">
        <v>24</v>
      </c>
      <c r="H164" s="68">
        <f t="shared" si="9"/>
        <v>1887</v>
      </c>
      <c r="I164" s="68" t="str">
        <f t="shared" si="10"/>
        <v/>
      </c>
      <c r="N164" t="s">
        <v>234</v>
      </c>
      <c r="P164" t="s">
        <v>1428</v>
      </c>
      <c r="R164" t="s">
        <v>1574</v>
      </c>
      <c r="T164" s="52" t="str">
        <f t="shared" si="8"/>
        <v>Son</v>
      </c>
      <c r="U164" s="52">
        <f t="shared" si="11"/>
        <v>160</v>
      </c>
      <c r="W164">
        <v>110</v>
      </c>
      <c r="X164" t="s">
        <v>1478</v>
      </c>
      <c r="Y164" s="52" t="s">
        <v>1651</v>
      </c>
    </row>
    <row r="165" spans="1:25" x14ac:dyDescent="0.2">
      <c r="A165" s="52">
        <v>164</v>
      </c>
      <c r="B165" t="s">
        <v>1575</v>
      </c>
      <c r="C165" s="4" t="s">
        <v>71</v>
      </c>
      <c r="D165" t="s">
        <v>9</v>
      </c>
      <c r="E165" t="s">
        <v>5</v>
      </c>
      <c r="F165">
        <v>55</v>
      </c>
      <c r="H165" s="68">
        <f t="shared" si="9"/>
        <v>1856</v>
      </c>
      <c r="I165" s="68" t="str">
        <f t="shared" si="10"/>
        <v/>
      </c>
      <c r="N165" t="s">
        <v>234</v>
      </c>
      <c r="P165" t="s">
        <v>1428</v>
      </c>
      <c r="R165" s="9" t="s">
        <v>2803</v>
      </c>
      <c r="T165" s="52" t="str">
        <f t="shared" si="8"/>
        <v>Head</v>
      </c>
      <c r="U165" s="52">
        <f t="shared" si="11"/>
        <v>164</v>
      </c>
      <c r="V165">
        <v>3</v>
      </c>
      <c r="W165">
        <v>111</v>
      </c>
      <c r="X165" t="s">
        <v>1425</v>
      </c>
      <c r="Y165" s="52" t="s">
        <v>1651</v>
      </c>
    </row>
    <row r="166" spans="1:25" x14ac:dyDescent="0.2">
      <c r="A166" s="52">
        <v>165</v>
      </c>
      <c r="B166" t="s">
        <v>1575</v>
      </c>
      <c r="C166" s="4" t="s">
        <v>430</v>
      </c>
      <c r="D166" t="s">
        <v>397</v>
      </c>
      <c r="E166" t="s">
        <v>5</v>
      </c>
      <c r="G166">
        <v>49</v>
      </c>
      <c r="H166" s="68" t="str">
        <f t="shared" si="9"/>
        <v/>
      </c>
      <c r="I166" s="68">
        <f t="shared" si="10"/>
        <v>1862</v>
      </c>
      <c r="J166" s="19">
        <v>30</v>
      </c>
      <c r="K166">
        <v>4</v>
      </c>
      <c r="L166">
        <v>4</v>
      </c>
      <c r="M166" s="20">
        <v>0</v>
      </c>
      <c r="N166" t="s">
        <v>1301</v>
      </c>
      <c r="P166" t="s">
        <v>1309</v>
      </c>
      <c r="R166" t="s">
        <v>1115</v>
      </c>
      <c r="T166" s="52" t="str">
        <f t="shared" si="8"/>
        <v>Wife</v>
      </c>
      <c r="U166" s="52">
        <f t="shared" si="11"/>
        <v>164</v>
      </c>
      <c r="W166">
        <v>111</v>
      </c>
      <c r="X166" t="s">
        <v>1425</v>
      </c>
      <c r="Y166" s="52" t="s">
        <v>1651</v>
      </c>
    </row>
    <row r="167" spans="1:25" x14ac:dyDescent="0.2">
      <c r="A167" s="52">
        <v>166</v>
      </c>
      <c r="B167" t="s">
        <v>76</v>
      </c>
      <c r="C167" s="4" t="s">
        <v>276</v>
      </c>
      <c r="D167" t="s">
        <v>9</v>
      </c>
      <c r="E167" t="s">
        <v>5</v>
      </c>
      <c r="F167">
        <v>35</v>
      </c>
      <c r="H167" s="68">
        <f t="shared" si="9"/>
        <v>1876</v>
      </c>
      <c r="I167" s="68" t="str">
        <f t="shared" si="10"/>
        <v/>
      </c>
      <c r="N167" t="s">
        <v>234</v>
      </c>
      <c r="P167" t="s">
        <v>1428</v>
      </c>
      <c r="R167" t="s">
        <v>598</v>
      </c>
      <c r="T167" s="52" t="str">
        <f t="shared" si="8"/>
        <v>Head</v>
      </c>
      <c r="U167" s="52">
        <f t="shared" si="11"/>
        <v>166</v>
      </c>
      <c r="V167">
        <v>4</v>
      </c>
      <c r="W167">
        <v>112</v>
      </c>
      <c r="X167" t="s">
        <v>1478</v>
      </c>
      <c r="Y167" s="52" t="s">
        <v>1651</v>
      </c>
    </row>
    <row r="168" spans="1:25" ht="25.5" x14ac:dyDescent="0.2">
      <c r="A168" s="52">
        <v>167</v>
      </c>
      <c r="B168" t="s">
        <v>76</v>
      </c>
      <c r="C168" s="4" t="s">
        <v>788</v>
      </c>
      <c r="D168" t="s">
        <v>397</v>
      </c>
      <c r="E168" t="s">
        <v>5</v>
      </c>
      <c r="G168">
        <v>34</v>
      </c>
      <c r="H168" s="68" t="str">
        <f t="shared" si="9"/>
        <v/>
      </c>
      <c r="I168" s="68">
        <f t="shared" si="10"/>
        <v>1877</v>
      </c>
      <c r="J168" s="19">
        <v>10</v>
      </c>
      <c r="K168">
        <v>1</v>
      </c>
      <c r="L168">
        <v>1</v>
      </c>
      <c r="M168" s="20">
        <v>0</v>
      </c>
      <c r="N168" t="s">
        <v>1301</v>
      </c>
      <c r="P168" t="s">
        <v>1309</v>
      </c>
      <c r="R168" s="4" t="s">
        <v>2804</v>
      </c>
      <c r="T168" s="52" t="str">
        <f t="shared" si="8"/>
        <v>Wife</v>
      </c>
      <c r="U168" s="52">
        <f t="shared" si="11"/>
        <v>166</v>
      </c>
      <c r="W168">
        <v>112</v>
      </c>
      <c r="X168" t="s">
        <v>1478</v>
      </c>
      <c r="Y168" s="52" t="s">
        <v>1651</v>
      </c>
    </row>
    <row r="169" spans="1:25" x14ac:dyDescent="0.2">
      <c r="A169" s="52">
        <v>168</v>
      </c>
      <c r="B169" t="s">
        <v>76</v>
      </c>
      <c r="C169" s="4" t="s">
        <v>1576</v>
      </c>
      <c r="D169" t="s">
        <v>400</v>
      </c>
      <c r="E169" t="s">
        <v>401</v>
      </c>
      <c r="G169">
        <v>10</v>
      </c>
      <c r="H169" s="68" t="str">
        <f t="shared" si="9"/>
        <v/>
      </c>
      <c r="I169" s="68">
        <f t="shared" si="10"/>
        <v>1901</v>
      </c>
      <c r="N169" t="s">
        <v>1454</v>
      </c>
      <c r="P169" t="s">
        <v>1309</v>
      </c>
      <c r="R169" t="s">
        <v>1115</v>
      </c>
      <c r="T169" s="52" t="str">
        <f t="shared" si="8"/>
        <v>Daughter</v>
      </c>
      <c r="U169" s="52">
        <f t="shared" si="11"/>
        <v>166</v>
      </c>
      <c r="W169">
        <v>112</v>
      </c>
      <c r="X169" t="s">
        <v>1478</v>
      </c>
      <c r="Y169" s="52" t="s">
        <v>1651</v>
      </c>
    </row>
    <row r="170" spans="1:25" x14ac:dyDescent="0.2">
      <c r="A170" s="52">
        <v>169</v>
      </c>
      <c r="B170" t="s">
        <v>66</v>
      </c>
      <c r="C170" s="4" t="s">
        <v>55</v>
      </c>
      <c r="D170" t="s">
        <v>9</v>
      </c>
      <c r="E170" t="s">
        <v>5</v>
      </c>
      <c r="F170">
        <v>35</v>
      </c>
      <c r="H170" s="68">
        <f t="shared" si="9"/>
        <v>1876</v>
      </c>
      <c r="I170" s="68" t="str">
        <f t="shared" si="10"/>
        <v/>
      </c>
      <c r="N170" t="s">
        <v>1555</v>
      </c>
      <c r="O170" t="s">
        <v>1577</v>
      </c>
      <c r="P170" t="s">
        <v>1428</v>
      </c>
      <c r="Q170" t="s">
        <v>233</v>
      </c>
      <c r="R170" t="s">
        <v>717</v>
      </c>
      <c r="T170" s="52" t="str">
        <f t="shared" si="8"/>
        <v>Head</v>
      </c>
      <c r="U170" s="52">
        <f t="shared" si="11"/>
        <v>169</v>
      </c>
      <c r="V170">
        <v>3</v>
      </c>
      <c r="W170">
        <v>113</v>
      </c>
      <c r="X170" t="s">
        <v>1478</v>
      </c>
      <c r="Y170" s="52" t="s">
        <v>1651</v>
      </c>
    </row>
    <row r="171" spans="1:25" x14ac:dyDescent="0.2">
      <c r="A171" s="52">
        <v>170</v>
      </c>
      <c r="B171" t="s">
        <v>66</v>
      </c>
      <c r="C171" s="4" t="s">
        <v>1578</v>
      </c>
      <c r="D171" t="s">
        <v>397</v>
      </c>
      <c r="E171" t="s">
        <v>5</v>
      </c>
      <c r="G171">
        <v>40</v>
      </c>
      <c r="H171" s="68" t="str">
        <f t="shared" si="9"/>
        <v/>
      </c>
      <c r="I171" s="68">
        <f t="shared" si="10"/>
        <v>1871</v>
      </c>
      <c r="J171" s="19">
        <v>4</v>
      </c>
      <c r="K171">
        <v>2</v>
      </c>
      <c r="L171">
        <v>2</v>
      </c>
      <c r="M171" s="20">
        <v>0</v>
      </c>
      <c r="N171" t="s">
        <v>1301</v>
      </c>
      <c r="P171" t="s">
        <v>1309</v>
      </c>
      <c r="R171" t="s">
        <v>462</v>
      </c>
      <c r="T171" s="52" t="str">
        <f t="shared" si="8"/>
        <v>Wife</v>
      </c>
      <c r="U171" s="52">
        <f t="shared" si="11"/>
        <v>169</v>
      </c>
      <c r="W171">
        <v>113</v>
      </c>
      <c r="X171" t="s">
        <v>1478</v>
      </c>
      <c r="Y171" s="52" t="s">
        <v>1651</v>
      </c>
    </row>
    <row r="172" spans="1:25" x14ac:dyDescent="0.2">
      <c r="A172" s="52">
        <v>171</v>
      </c>
      <c r="B172" t="s">
        <v>97</v>
      </c>
      <c r="C172" s="4" t="s">
        <v>465</v>
      </c>
      <c r="D172" t="s">
        <v>800</v>
      </c>
      <c r="E172" t="s">
        <v>401</v>
      </c>
      <c r="G172">
        <v>10</v>
      </c>
      <c r="H172" s="68" t="str">
        <f t="shared" si="9"/>
        <v/>
      </c>
      <c r="I172" s="68">
        <f t="shared" si="10"/>
        <v>1901</v>
      </c>
      <c r="N172" t="s">
        <v>1454</v>
      </c>
      <c r="P172" t="s">
        <v>1309</v>
      </c>
      <c r="R172" t="s">
        <v>445</v>
      </c>
      <c r="T172" s="52" t="str">
        <f t="shared" si="8"/>
        <v>Stepdaughter</v>
      </c>
      <c r="U172" s="52">
        <f t="shared" si="11"/>
        <v>169</v>
      </c>
      <c r="W172">
        <v>113</v>
      </c>
      <c r="X172" t="s">
        <v>1478</v>
      </c>
      <c r="Y172" s="52" t="s">
        <v>1651</v>
      </c>
    </row>
    <row r="173" spans="1:25" x14ac:dyDescent="0.2">
      <c r="A173" s="52">
        <v>172</v>
      </c>
      <c r="B173" t="s">
        <v>66</v>
      </c>
      <c r="C173" s="4" t="s">
        <v>553</v>
      </c>
      <c r="D173" t="s">
        <v>409</v>
      </c>
      <c r="E173" t="s">
        <v>401</v>
      </c>
      <c r="F173">
        <v>3</v>
      </c>
      <c r="H173" s="68">
        <f t="shared" si="9"/>
        <v>1908</v>
      </c>
      <c r="I173" s="68" t="str">
        <f t="shared" si="10"/>
        <v/>
      </c>
      <c r="N173" t="s">
        <v>1301</v>
      </c>
      <c r="P173" t="s">
        <v>1309</v>
      </c>
      <c r="R173" t="s">
        <v>1115</v>
      </c>
      <c r="T173" s="52" t="str">
        <f t="shared" si="8"/>
        <v>Son</v>
      </c>
      <c r="U173" s="52">
        <f t="shared" si="11"/>
        <v>169</v>
      </c>
      <c r="W173">
        <v>113</v>
      </c>
      <c r="X173" t="s">
        <v>1478</v>
      </c>
      <c r="Y173" s="52" t="s">
        <v>1579</v>
      </c>
    </row>
    <row r="174" spans="1:25" x14ac:dyDescent="0.2">
      <c r="A174" s="52">
        <v>173</v>
      </c>
      <c r="B174" t="s">
        <v>66</v>
      </c>
      <c r="C174" s="4" t="s">
        <v>1580</v>
      </c>
      <c r="D174" t="s">
        <v>400</v>
      </c>
      <c r="E174" t="s">
        <v>401</v>
      </c>
      <c r="G174">
        <v>2</v>
      </c>
      <c r="H174" s="68" t="str">
        <f t="shared" si="9"/>
        <v/>
      </c>
      <c r="I174" s="68">
        <f t="shared" si="10"/>
        <v>1909</v>
      </c>
      <c r="N174" t="s">
        <v>1301</v>
      </c>
      <c r="P174" t="s">
        <v>1309</v>
      </c>
      <c r="R174" t="s">
        <v>1115</v>
      </c>
      <c r="T174" s="52" t="str">
        <f t="shared" si="8"/>
        <v>Daughter</v>
      </c>
      <c r="U174" s="52">
        <f t="shared" si="11"/>
        <v>169</v>
      </c>
      <c r="W174">
        <v>113</v>
      </c>
      <c r="X174" t="s">
        <v>1478</v>
      </c>
      <c r="Y174" s="52" t="s">
        <v>1651</v>
      </c>
    </row>
    <row r="175" spans="1:25" ht="25.5" x14ac:dyDescent="0.2">
      <c r="A175" s="52">
        <v>174</v>
      </c>
      <c r="B175" t="s">
        <v>1581</v>
      </c>
      <c r="C175" s="4" t="s">
        <v>71</v>
      </c>
      <c r="D175" t="s">
        <v>9</v>
      </c>
      <c r="E175" t="s">
        <v>5</v>
      </c>
      <c r="F175">
        <v>36</v>
      </c>
      <c r="H175" s="68">
        <f t="shared" si="9"/>
        <v>1875</v>
      </c>
      <c r="I175" s="68" t="str">
        <f t="shared" si="10"/>
        <v/>
      </c>
      <c r="N175" t="s">
        <v>234</v>
      </c>
      <c r="P175" t="s">
        <v>1428</v>
      </c>
      <c r="R175" s="43" t="s">
        <v>2805</v>
      </c>
      <c r="T175" s="52" t="str">
        <f t="shared" si="8"/>
        <v>Head</v>
      </c>
      <c r="U175" s="52">
        <f t="shared" si="11"/>
        <v>174</v>
      </c>
      <c r="V175">
        <v>4</v>
      </c>
      <c r="W175">
        <v>114</v>
      </c>
      <c r="X175" t="s">
        <v>1478</v>
      </c>
      <c r="Y175" s="52" t="s">
        <v>1651</v>
      </c>
    </row>
    <row r="176" spans="1:25" x14ac:dyDescent="0.2">
      <c r="A176" s="52">
        <v>175</v>
      </c>
      <c r="B176" t="s">
        <v>1581</v>
      </c>
      <c r="C176" s="4" t="s">
        <v>1582</v>
      </c>
      <c r="D176" t="s">
        <v>397</v>
      </c>
      <c r="E176" t="s">
        <v>5</v>
      </c>
      <c r="G176">
        <v>29</v>
      </c>
      <c r="H176" s="68" t="str">
        <f t="shared" si="9"/>
        <v/>
      </c>
      <c r="I176" s="68">
        <f t="shared" si="10"/>
        <v>1882</v>
      </c>
      <c r="J176" s="19">
        <v>7</v>
      </c>
      <c r="K176">
        <v>2</v>
      </c>
      <c r="L176">
        <v>2</v>
      </c>
      <c r="M176" s="20">
        <v>0</v>
      </c>
      <c r="N176" t="s">
        <v>1301</v>
      </c>
      <c r="P176" t="s">
        <v>1309</v>
      </c>
      <c r="R176" t="s">
        <v>725</v>
      </c>
      <c r="T176" s="52" t="str">
        <f t="shared" si="8"/>
        <v>Wife</v>
      </c>
      <c r="U176" s="52">
        <f t="shared" si="11"/>
        <v>174</v>
      </c>
      <c r="W176">
        <v>114</v>
      </c>
      <c r="X176" t="s">
        <v>1478</v>
      </c>
      <c r="Y176" s="52" t="s">
        <v>1651</v>
      </c>
    </row>
    <row r="177" spans="1:25" ht="25.5" x14ac:dyDescent="0.2">
      <c r="A177" s="52">
        <v>176</v>
      </c>
      <c r="B177" t="s">
        <v>1581</v>
      </c>
      <c r="C177" s="4" t="s">
        <v>1583</v>
      </c>
      <c r="D177" t="s">
        <v>409</v>
      </c>
      <c r="E177" t="s">
        <v>401</v>
      </c>
      <c r="F177">
        <v>4</v>
      </c>
      <c r="H177" s="68">
        <f t="shared" si="9"/>
        <v>1907</v>
      </c>
      <c r="I177" s="68" t="str">
        <f t="shared" si="10"/>
        <v/>
      </c>
      <c r="N177" t="s">
        <v>1301</v>
      </c>
      <c r="P177" t="s">
        <v>1309</v>
      </c>
      <c r="R177" s="4" t="s">
        <v>1528</v>
      </c>
      <c r="T177" s="52" t="str">
        <f t="shared" si="8"/>
        <v>Son</v>
      </c>
      <c r="U177" s="52">
        <f t="shared" si="11"/>
        <v>174</v>
      </c>
      <c r="W177">
        <v>114</v>
      </c>
      <c r="X177" t="s">
        <v>1478</v>
      </c>
      <c r="Y177" s="52" t="s">
        <v>1651</v>
      </c>
    </row>
    <row r="178" spans="1:25" x14ac:dyDescent="0.2">
      <c r="A178" s="52">
        <v>177</v>
      </c>
      <c r="B178" t="s">
        <v>1581</v>
      </c>
      <c r="C178" s="4" t="s">
        <v>1584</v>
      </c>
      <c r="D178" t="s">
        <v>409</v>
      </c>
      <c r="E178" t="s">
        <v>401</v>
      </c>
      <c r="F178">
        <f>3/12</f>
        <v>0.25</v>
      </c>
      <c r="H178" s="68">
        <f t="shared" si="9"/>
        <v>1911</v>
      </c>
      <c r="I178" s="68" t="str">
        <f t="shared" si="10"/>
        <v/>
      </c>
      <c r="N178" t="s">
        <v>1301</v>
      </c>
      <c r="P178" t="s">
        <v>1309</v>
      </c>
      <c r="R178" t="s">
        <v>1115</v>
      </c>
      <c r="T178" s="52" t="str">
        <f t="shared" si="8"/>
        <v>Son</v>
      </c>
      <c r="U178" s="52">
        <f t="shared" si="11"/>
        <v>174</v>
      </c>
      <c r="W178">
        <v>114</v>
      </c>
      <c r="X178" t="s">
        <v>1478</v>
      </c>
      <c r="Y178" s="52" t="s">
        <v>1651</v>
      </c>
    </row>
    <row r="179" spans="1:25" x14ac:dyDescent="0.2">
      <c r="A179" s="52">
        <v>178</v>
      </c>
      <c r="B179" t="s">
        <v>388</v>
      </c>
      <c r="C179" s="4" t="s">
        <v>101</v>
      </c>
      <c r="D179" t="s">
        <v>9</v>
      </c>
      <c r="E179" t="s">
        <v>502</v>
      </c>
      <c r="F179">
        <v>67</v>
      </c>
      <c r="H179" s="68">
        <f t="shared" si="9"/>
        <v>1844</v>
      </c>
      <c r="I179" s="68" t="str">
        <f t="shared" si="10"/>
        <v/>
      </c>
      <c r="N179" t="s">
        <v>1923</v>
      </c>
      <c r="O179" t="s">
        <v>1585</v>
      </c>
      <c r="P179" t="s">
        <v>1428</v>
      </c>
      <c r="R179" s="4" t="s">
        <v>523</v>
      </c>
      <c r="T179" s="52" t="str">
        <f t="shared" si="8"/>
        <v>Head</v>
      </c>
      <c r="U179" s="52">
        <f t="shared" si="11"/>
        <v>178</v>
      </c>
      <c r="V179">
        <v>4</v>
      </c>
      <c r="W179">
        <v>115</v>
      </c>
      <c r="X179" t="s">
        <v>1425</v>
      </c>
      <c r="Y179" s="52" t="s">
        <v>1653</v>
      </c>
    </row>
    <row r="180" spans="1:25" x14ac:dyDescent="0.2">
      <c r="A180" s="52">
        <v>179</v>
      </c>
      <c r="B180" t="s">
        <v>1586</v>
      </c>
      <c r="C180" s="4" t="s">
        <v>1587</v>
      </c>
      <c r="D180" t="s">
        <v>422</v>
      </c>
      <c r="E180" t="s">
        <v>401</v>
      </c>
      <c r="G180">
        <v>53</v>
      </c>
      <c r="H180" s="68" t="str">
        <f t="shared" si="9"/>
        <v/>
      </c>
      <c r="I180" s="68">
        <f t="shared" si="10"/>
        <v>1858</v>
      </c>
      <c r="N180" t="s">
        <v>1469</v>
      </c>
      <c r="P180" t="s">
        <v>1428</v>
      </c>
      <c r="Q180" t="s">
        <v>1422</v>
      </c>
      <c r="R180" t="s">
        <v>1588</v>
      </c>
      <c r="T180" s="52" t="str">
        <f t="shared" si="8"/>
        <v>Servant</v>
      </c>
      <c r="U180" s="52">
        <f t="shared" si="11"/>
        <v>178</v>
      </c>
      <c r="W180">
        <v>115</v>
      </c>
      <c r="X180" t="s">
        <v>1425</v>
      </c>
      <c r="Y180" s="52" t="s">
        <v>1651</v>
      </c>
    </row>
    <row r="181" spans="1:25" x14ac:dyDescent="0.2">
      <c r="A181" s="52">
        <v>180</v>
      </c>
      <c r="B181" t="s">
        <v>277</v>
      </c>
      <c r="C181" s="4" t="s">
        <v>44</v>
      </c>
      <c r="D181" t="s">
        <v>9</v>
      </c>
      <c r="E181" t="s">
        <v>5</v>
      </c>
      <c r="F181">
        <v>62</v>
      </c>
      <c r="H181" s="68">
        <f t="shared" si="9"/>
        <v>1849</v>
      </c>
      <c r="I181" s="68" t="str">
        <f t="shared" si="10"/>
        <v/>
      </c>
      <c r="N181" t="s">
        <v>2806</v>
      </c>
      <c r="P181" t="s">
        <v>1428</v>
      </c>
      <c r="R181" s="4" t="s">
        <v>1297</v>
      </c>
      <c r="T181" s="52" t="str">
        <f t="shared" si="8"/>
        <v>Head</v>
      </c>
      <c r="U181" s="52">
        <f t="shared" si="11"/>
        <v>180</v>
      </c>
      <c r="V181">
        <v>4</v>
      </c>
      <c r="W181">
        <v>116</v>
      </c>
      <c r="X181" t="s">
        <v>1478</v>
      </c>
      <c r="Y181" s="52" t="s">
        <v>1651</v>
      </c>
    </row>
    <row r="182" spans="1:25" x14ac:dyDescent="0.2">
      <c r="A182" s="52">
        <v>181</v>
      </c>
      <c r="B182" t="s">
        <v>277</v>
      </c>
      <c r="C182" s="4" t="s">
        <v>1589</v>
      </c>
      <c r="D182" t="s">
        <v>397</v>
      </c>
      <c r="E182" t="s">
        <v>5</v>
      </c>
      <c r="G182">
        <v>59</v>
      </c>
      <c r="H182" s="68" t="str">
        <f t="shared" si="9"/>
        <v/>
      </c>
      <c r="I182" s="68">
        <f t="shared" si="10"/>
        <v>1852</v>
      </c>
      <c r="J182" s="19">
        <v>39</v>
      </c>
      <c r="K182">
        <v>9</v>
      </c>
      <c r="L182">
        <v>9</v>
      </c>
      <c r="M182" s="20">
        <v>0</v>
      </c>
      <c r="N182" t="s">
        <v>1301</v>
      </c>
      <c r="P182" t="s">
        <v>1309</v>
      </c>
      <c r="R182" t="s">
        <v>512</v>
      </c>
      <c r="T182" s="52" t="str">
        <f t="shared" si="8"/>
        <v>Wife</v>
      </c>
      <c r="U182" s="52">
        <f t="shared" si="11"/>
        <v>180</v>
      </c>
      <c r="W182">
        <v>116</v>
      </c>
      <c r="X182" t="s">
        <v>1478</v>
      </c>
      <c r="Y182" s="52" t="s">
        <v>1651</v>
      </c>
    </row>
    <row r="183" spans="1:25" ht="25.5" x14ac:dyDescent="0.2">
      <c r="A183" s="52">
        <v>182</v>
      </c>
      <c r="B183" t="s">
        <v>277</v>
      </c>
      <c r="C183" s="4" t="s">
        <v>503</v>
      </c>
      <c r="D183" t="s">
        <v>400</v>
      </c>
      <c r="E183" t="s">
        <v>401</v>
      </c>
      <c r="G183">
        <v>32</v>
      </c>
      <c r="H183" s="68" t="str">
        <f t="shared" si="9"/>
        <v/>
      </c>
      <c r="I183" s="68">
        <f t="shared" si="10"/>
        <v>1879</v>
      </c>
      <c r="N183" s="4" t="s">
        <v>1913</v>
      </c>
      <c r="P183" t="s">
        <v>1428</v>
      </c>
      <c r="Q183" t="s">
        <v>1422</v>
      </c>
      <c r="R183" s="4" t="s">
        <v>1115</v>
      </c>
      <c r="T183" s="52" t="str">
        <f t="shared" si="8"/>
        <v>Daughter</v>
      </c>
      <c r="U183" s="52">
        <f t="shared" si="11"/>
        <v>180</v>
      </c>
      <c r="W183">
        <v>116</v>
      </c>
      <c r="X183" t="s">
        <v>1478</v>
      </c>
      <c r="Y183" s="52" t="s">
        <v>1651</v>
      </c>
    </row>
    <row r="184" spans="1:25" x14ac:dyDescent="0.2">
      <c r="A184" s="52">
        <v>183</v>
      </c>
      <c r="B184" t="s">
        <v>277</v>
      </c>
      <c r="C184" s="4" t="s">
        <v>1590</v>
      </c>
      <c r="D184" t="s">
        <v>516</v>
      </c>
      <c r="E184" t="s">
        <v>1309</v>
      </c>
      <c r="F184">
        <v>14</v>
      </c>
      <c r="H184" s="68">
        <f t="shared" si="9"/>
        <v>1897</v>
      </c>
      <c r="I184" s="68" t="str">
        <f t="shared" si="10"/>
        <v/>
      </c>
      <c r="N184" t="s">
        <v>1591</v>
      </c>
      <c r="P184" t="s">
        <v>1428</v>
      </c>
      <c r="R184" t="s">
        <v>517</v>
      </c>
      <c r="T184" s="52" t="str">
        <f t="shared" si="8"/>
        <v>Grandson</v>
      </c>
      <c r="U184" s="52">
        <f t="shared" si="11"/>
        <v>180</v>
      </c>
      <c r="W184">
        <v>116</v>
      </c>
      <c r="X184" t="s">
        <v>1478</v>
      </c>
      <c r="Y184" s="52" t="s">
        <v>1651</v>
      </c>
    </row>
    <row r="185" spans="1:25" x14ac:dyDescent="0.2">
      <c r="A185" s="52">
        <v>184</v>
      </c>
      <c r="B185" t="s">
        <v>328</v>
      </c>
      <c r="C185" s="4" t="s">
        <v>2809</v>
      </c>
      <c r="D185" t="s">
        <v>9</v>
      </c>
      <c r="E185" t="s">
        <v>5</v>
      </c>
      <c r="F185">
        <v>45</v>
      </c>
      <c r="H185" s="68">
        <f t="shared" si="9"/>
        <v>1866</v>
      </c>
      <c r="I185" s="68" t="str">
        <f t="shared" si="10"/>
        <v/>
      </c>
      <c r="N185" t="s">
        <v>1592</v>
      </c>
      <c r="O185" t="s">
        <v>1593</v>
      </c>
      <c r="P185" t="s">
        <v>1428</v>
      </c>
      <c r="R185" s="4" t="s">
        <v>975</v>
      </c>
      <c r="T185" s="52" t="str">
        <f t="shared" si="8"/>
        <v>Head</v>
      </c>
      <c r="U185" s="52">
        <f t="shared" si="11"/>
        <v>184</v>
      </c>
      <c r="V185">
        <v>4</v>
      </c>
      <c r="W185">
        <v>117</v>
      </c>
      <c r="X185" t="s">
        <v>1478</v>
      </c>
      <c r="Y185" s="52" t="s">
        <v>1651</v>
      </c>
    </row>
    <row r="186" spans="1:25" x14ac:dyDescent="0.2">
      <c r="A186" s="52">
        <v>185</v>
      </c>
      <c r="B186" t="s">
        <v>328</v>
      </c>
      <c r="C186" s="4" t="s">
        <v>57</v>
      </c>
      <c r="D186" t="s">
        <v>397</v>
      </c>
      <c r="E186" t="s">
        <v>5</v>
      </c>
      <c r="G186">
        <v>44</v>
      </c>
      <c r="H186" s="68" t="str">
        <f t="shared" si="9"/>
        <v/>
      </c>
      <c r="I186" s="68">
        <f t="shared" si="10"/>
        <v>1867</v>
      </c>
      <c r="J186" s="19">
        <v>23</v>
      </c>
      <c r="K186">
        <v>13</v>
      </c>
      <c r="L186">
        <v>11</v>
      </c>
      <c r="M186" s="20">
        <v>2</v>
      </c>
      <c r="N186" t="s">
        <v>1301</v>
      </c>
      <c r="P186" t="s">
        <v>1309</v>
      </c>
      <c r="R186" t="s">
        <v>725</v>
      </c>
      <c r="T186" s="52" t="str">
        <f t="shared" si="8"/>
        <v>Wife</v>
      </c>
      <c r="U186" s="52">
        <f t="shared" si="11"/>
        <v>184</v>
      </c>
      <c r="W186">
        <v>117</v>
      </c>
      <c r="X186" t="s">
        <v>1478</v>
      </c>
      <c r="Y186" s="52" t="s">
        <v>1651</v>
      </c>
    </row>
    <row r="187" spans="1:25" x14ac:dyDescent="0.2">
      <c r="A187" s="52">
        <v>186</v>
      </c>
      <c r="B187" t="s">
        <v>328</v>
      </c>
      <c r="C187" s="4" t="s">
        <v>2810</v>
      </c>
      <c r="D187" t="s">
        <v>409</v>
      </c>
      <c r="E187" t="s">
        <v>401</v>
      </c>
      <c r="F187">
        <v>16</v>
      </c>
      <c r="H187" s="68">
        <f t="shared" si="9"/>
        <v>1895</v>
      </c>
      <c r="I187" s="68" t="str">
        <f t="shared" si="10"/>
        <v/>
      </c>
      <c r="N187" s="9" t="s">
        <v>2813</v>
      </c>
      <c r="P187" t="s">
        <v>1428</v>
      </c>
      <c r="R187" s="4" t="s">
        <v>1115</v>
      </c>
      <c r="T187" s="52" t="str">
        <f t="shared" si="8"/>
        <v>Son</v>
      </c>
      <c r="U187" s="52">
        <f t="shared" si="11"/>
        <v>184</v>
      </c>
      <c r="W187">
        <v>117</v>
      </c>
      <c r="X187" t="s">
        <v>1478</v>
      </c>
      <c r="Y187" s="52" t="s">
        <v>2807</v>
      </c>
    </row>
    <row r="188" spans="1:25" x14ac:dyDescent="0.2">
      <c r="A188" s="52">
        <v>187</v>
      </c>
      <c r="B188" t="s">
        <v>328</v>
      </c>
      <c r="C188" s="4" t="s">
        <v>702</v>
      </c>
      <c r="D188" t="s">
        <v>400</v>
      </c>
      <c r="E188" t="s">
        <v>1309</v>
      </c>
      <c r="G188">
        <v>13</v>
      </c>
      <c r="H188" s="68" t="str">
        <f t="shared" si="9"/>
        <v/>
      </c>
      <c r="I188" s="68">
        <f t="shared" si="10"/>
        <v>1898</v>
      </c>
      <c r="N188" t="s">
        <v>1454</v>
      </c>
      <c r="P188" t="s">
        <v>1309</v>
      </c>
      <c r="R188" t="s">
        <v>1115</v>
      </c>
      <c r="T188" s="52" t="str">
        <f t="shared" si="8"/>
        <v>Daughter</v>
      </c>
      <c r="U188" s="52">
        <f t="shared" si="11"/>
        <v>184</v>
      </c>
      <c r="W188">
        <v>117</v>
      </c>
      <c r="X188" t="s">
        <v>1478</v>
      </c>
      <c r="Y188" s="52" t="s">
        <v>1651</v>
      </c>
    </row>
    <row r="189" spans="1:25" x14ac:dyDescent="0.2">
      <c r="A189" s="52">
        <v>188</v>
      </c>
      <c r="B189" t="s">
        <v>328</v>
      </c>
      <c r="C189" s="4" t="s">
        <v>71</v>
      </c>
      <c r="D189" t="s">
        <v>409</v>
      </c>
      <c r="E189" t="s">
        <v>1309</v>
      </c>
      <c r="F189">
        <v>11</v>
      </c>
      <c r="H189" s="68">
        <f t="shared" si="9"/>
        <v>1900</v>
      </c>
      <c r="I189" s="68" t="str">
        <f t="shared" si="10"/>
        <v/>
      </c>
      <c r="N189" t="s">
        <v>1454</v>
      </c>
      <c r="P189" t="s">
        <v>1309</v>
      </c>
      <c r="R189" s="4" t="s">
        <v>733</v>
      </c>
      <c r="T189" s="52" t="str">
        <f t="shared" si="8"/>
        <v>Son</v>
      </c>
      <c r="U189" s="52">
        <f t="shared" si="11"/>
        <v>184</v>
      </c>
      <c r="W189">
        <v>117</v>
      </c>
      <c r="X189" t="s">
        <v>1478</v>
      </c>
      <c r="Y189" s="52" t="s">
        <v>1651</v>
      </c>
    </row>
    <row r="190" spans="1:25" x14ac:dyDescent="0.2">
      <c r="A190" s="52">
        <v>189</v>
      </c>
      <c r="B190" t="s">
        <v>328</v>
      </c>
      <c r="C190" s="4" t="s">
        <v>2811</v>
      </c>
      <c r="D190" t="s">
        <v>400</v>
      </c>
      <c r="E190" t="s">
        <v>1309</v>
      </c>
      <c r="G190">
        <v>9</v>
      </c>
      <c r="H190" s="68" t="str">
        <f t="shared" si="9"/>
        <v/>
      </c>
      <c r="I190" s="68">
        <f t="shared" si="10"/>
        <v>1902</v>
      </c>
      <c r="N190" t="s">
        <v>1454</v>
      </c>
      <c r="P190" t="s">
        <v>1309</v>
      </c>
      <c r="R190" t="s">
        <v>733</v>
      </c>
      <c r="T190" s="52" t="str">
        <f t="shared" si="8"/>
        <v>Daughter</v>
      </c>
      <c r="U190" s="52">
        <f t="shared" si="11"/>
        <v>184</v>
      </c>
      <c r="W190">
        <v>117</v>
      </c>
      <c r="X190" t="s">
        <v>1478</v>
      </c>
      <c r="Y190" s="52" t="s">
        <v>1651</v>
      </c>
    </row>
    <row r="191" spans="1:25" x14ac:dyDescent="0.2">
      <c r="A191" s="52">
        <v>190</v>
      </c>
      <c r="B191" t="s">
        <v>328</v>
      </c>
      <c r="C191" s="4" t="s">
        <v>2808</v>
      </c>
      <c r="D191" t="s">
        <v>409</v>
      </c>
      <c r="E191" t="s">
        <v>1309</v>
      </c>
      <c r="F191">
        <v>6</v>
      </c>
      <c r="H191" s="68">
        <f t="shared" si="9"/>
        <v>1905</v>
      </c>
      <c r="I191" s="68" t="str">
        <f t="shared" si="10"/>
        <v/>
      </c>
      <c r="N191" t="s">
        <v>1454</v>
      </c>
      <c r="P191" t="s">
        <v>1309</v>
      </c>
      <c r="R191" s="24" t="s">
        <v>1115</v>
      </c>
      <c r="T191" s="52" t="str">
        <f t="shared" si="8"/>
        <v>Son</v>
      </c>
      <c r="U191" s="52">
        <f t="shared" si="11"/>
        <v>184</v>
      </c>
      <c r="W191">
        <v>117</v>
      </c>
      <c r="X191" t="s">
        <v>1478</v>
      </c>
      <c r="Y191" s="52" t="s">
        <v>1651</v>
      </c>
    </row>
    <row r="192" spans="1:25" ht="25.5" x14ac:dyDescent="0.2">
      <c r="A192" s="52">
        <v>191</v>
      </c>
      <c r="B192" t="s">
        <v>328</v>
      </c>
      <c r="C192" s="4" t="s">
        <v>2812</v>
      </c>
      <c r="D192" t="s">
        <v>409</v>
      </c>
      <c r="E192" t="s">
        <v>1309</v>
      </c>
      <c r="F192">
        <v>2</v>
      </c>
      <c r="H192" s="68">
        <f t="shared" si="9"/>
        <v>1909</v>
      </c>
      <c r="I192" s="68" t="str">
        <f t="shared" si="10"/>
        <v/>
      </c>
      <c r="N192" t="s">
        <v>1301</v>
      </c>
      <c r="P192" t="s">
        <v>1309</v>
      </c>
      <c r="R192" s="4" t="s">
        <v>1115</v>
      </c>
      <c r="T192" s="52" t="str">
        <f t="shared" si="8"/>
        <v>Son</v>
      </c>
      <c r="U192" s="52">
        <f t="shared" si="11"/>
        <v>184</v>
      </c>
      <c r="W192">
        <v>117</v>
      </c>
      <c r="X192" t="s">
        <v>1478</v>
      </c>
      <c r="Y192" s="52" t="s">
        <v>1651</v>
      </c>
    </row>
    <row r="193" spans="1:25" x14ac:dyDescent="0.2">
      <c r="A193" s="52">
        <v>192</v>
      </c>
      <c r="B193" t="s">
        <v>328</v>
      </c>
      <c r="C193" s="4" t="s">
        <v>1560</v>
      </c>
      <c r="D193" t="s">
        <v>400</v>
      </c>
      <c r="E193" t="s">
        <v>1309</v>
      </c>
      <c r="G193">
        <v>1</v>
      </c>
      <c r="H193" s="68" t="str">
        <f t="shared" si="9"/>
        <v/>
      </c>
      <c r="I193" s="68">
        <f t="shared" si="10"/>
        <v>1910</v>
      </c>
      <c r="N193" t="s">
        <v>1301</v>
      </c>
      <c r="P193" t="s">
        <v>1309</v>
      </c>
      <c r="R193" s="4" t="s">
        <v>1115</v>
      </c>
      <c r="T193" s="52" t="str">
        <f t="shared" si="8"/>
        <v>Daughter</v>
      </c>
      <c r="U193" s="52">
        <f t="shared" si="11"/>
        <v>184</v>
      </c>
      <c r="W193">
        <v>117</v>
      </c>
      <c r="X193" t="s">
        <v>1478</v>
      </c>
      <c r="Y193" s="52" t="s">
        <v>1651</v>
      </c>
    </row>
    <row r="194" spans="1:25" x14ac:dyDescent="0.2">
      <c r="A194" s="52">
        <v>193</v>
      </c>
      <c r="B194" t="s">
        <v>1594</v>
      </c>
      <c r="C194" t="s">
        <v>1644</v>
      </c>
      <c r="D194" t="s">
        <v>1309</v>
      </c>
      <c r="E194" t="s">
        <v>1309</v>
      </c>
      <c r="H194" s="68" t="str">
        <f t="shared" si="9"/>
        <v/>
      </c>
      <c r="I194" s="68" t="str">
        <f t="shared" si="10"/>
        <v/>
      </c>
      <c r="N194" s="9"/>
      <c r="R194" s="4" t="s">
        <v>1652</v>
      </c>
      <c r="T194" s="52" t="str">
        <f t="shared" si="8"/>
        <v>Blank</v>
      </c>
      <c r="U194" s="52">
        <f t="shared" si="11"/>
        <v>184</v>
      </c>
      <c r="W194">
        <v>118</v>
      </c>
      <c r="X194" t="s">
        <v>1594</v>
      </c>
      <c r="Y194" s="52" t="s">
        <v>1651</v>
      </c>
    </row>
    <row r="195" spans="1:25" x14ac:dyDescent="0.2">
      <c r="A195" s="52">
        <v>194</v>
      </c>
      <c r="B195" t="s">
        <v>531</v>
      </c>
      <c r="C195" s="4" t="s">
        <v>406</v>
      </c>
      <c r="D195" t="s">
        <v>9</v>
      </c>
      <c r="E195" t="s">
        <v>5</v>
      </c>
      <c r="F195">
        <v>48</v>
      </c>
      <c r="H195" s="68">
        <f t="shared" si="9"/>
        <v>1863</v>
      </c>
      <c r="I195" s="68" t="str">
        <f t="shared" si="10"/>
        <v/>
      </c>
      <c r="N195" t="s">
        <v>1595</v>
      </c>
      <c r="P195" t="s">
        <v>1524</v>
      </c>
      <c r="R195" t="s">
        <v>532</v>
      </c>
      <c r="T195" s="52" t="str">
        <f t="shared" ref="T195:T254" si="12">D195</f>
        <v>Head</v>
      </c>
      <c r="U195" s="52">
        <f t="shared" si="11"/>
        <v>194</v>
      </c>
      <c r="V195">
        <v>5</v>
      </c>
      <c r="W195">
        <v>119</v>
      </c>
      <c r="X195" t="s">
        <v>1425</v>
      </c>
      <c r="Y195" s="52" t="s">
        <v>1651</v>
      </c>
    </row>
    <row r="196" spans="1:25" x14ac:dyDescent="0.2">
      <c r="A196" s="52">
        <v>195</v>
      </c>
      <c r="B196" t="s">
        <v>531</v>
      </c>
      <c r="C196" s="4" t="s">
        <v>1596</v>
      </c>
      <c r="D196" t="s">
        <v>397</v>
      </c>
      <c r="E196" t="s">
        <v>5</v>
      </c>
      <c r="G196">
        <v>46</v>
      </c>
      <c r="H196" s="68" t="str">
        <f t="shared" si="9"/>
        <v/>
      </c>
      <c r="I196" s="68">
        <f t="shared" si="10"/>
        <v>1865</v>
      </c>
      <c r="J196" s="19">
        <v>26</v>
      </c>
      <c r="K196">
        <v>9</v>
      </c>
      <c r="L196">
        <v>7</v>
      </c>
      <c r="M196" s="20">
        <v>2</v>
      </c>
      <c r="N196" t="s">
        <v>1301</v>
      </c>
      <c r="P196" t="s">
        <v>1309</v>
      </c>
      <c r="R196" s="4" t="s">
        <v>534</v>
      </c>
      <c r="T196" s="52" t="str">
        <f t="shared" si="12"/>
        <v>Wife</v>
      </c>
      <c r="U196" s="52">
        <f t="shared" si="11"/>
        <v>194</v>
      </c>
      <c r="W196">
        <v>119</v>
      </c>
      <c r="X196" t="s">
        <v>1425</v>
      </c>
      <c r="Y196" s="52" t="s">
        <v>1651</v>
      </c>
    </row>
    <row r="197" spans="1:25" ht="25.5" x14ac:dyDescent="0.2">
      <c r="A197" s="52">
        <v>196</v>
      </c>
      <c r="B197" t="s">
        <v>531</v>
      </c>
      <c r="C197" s="4" t="s">
        <v>1597</v>
      </c>
      <c r="D197" t="s">
        <v>409</v>
      </c>
      <c r="E197" t="s">
        <v>401</v>
      </c>
      <c r="F197">
        <v>25</v>
      </c>
      <c r="H197" s="68">
        <f t="shared" ref="H197:H254" si="13">IF(ISBLANK(F197),"",INT(1911.25-F197))</f>
        <v>1886</v>
      </c>
      <c r="I197" s="68" t="str">
        <f t="shared" ref="I197:I254" si="14">IF(ISBLANK(G197),"",IF(ISBLANK(F197),INT(1911.25-G197),"Error"))</f>
        <v/>
      </c>
      <c r="N197" t="s">
        <v>1598</v>
      </c>
      <c r="P197" t="s">
        <v>1428</v>
      </c>
      <c r="Q197" t="s">
        <v>1422</v>
      </c>
      <c r="R197" s="4" t="s">
        <v>1599</v>
      </c>
      <c r="T197" s="52" t="str">
        <f t="shared" si="12"/>
        <v>Son</v>
      </c>
      <c r="U197" s="52">
        <f t="shared" ref="U197:U254" si="15">IF(OR(T197="Vacant",T197="Head"),A197,U196)</f>
        <v>194</v>
      </c>
      <c r="W197">
        <v>119</v>
      </c>
      <c r="X197" t="s">
        <v>1425</v>
      </c>
      <c r="Y197" s="52" t="s">
        <v>1651</v>
      </c>
    </row>
    <row r="198" spans="1:25" ht="25.5" x14ac:dyDescent="0.2">
      <c r="A198" s="52">
        <v>197</v>
      </c>
      <c r="B198" t="s">
        <v>531</v>
      </c>
      <c r="C198" s="4" t="s">
        <v>1600</v>
      </c>
      <c r="D198" t="s">
        <v>409</v>
      </c>
      <c r="E198" t="s">
        <v>401</v>
      </c>
      <c r="F198">
        <v>16</v>
      </c>
      <c r="H198" s="68">
        <f t="shared" si="13"/>
        <v>1895</v>
      </c>
      <c r="I198" s="68" t="str">
        <f t="shared" si="14"/>
        <v/>
      </c>
      <c r="N198" t="s">
        <v>13</v>
      </c>
      <c r="P198" t="s">
        <v>1428</v>
      </c>
      <c r="Q198" t="s">
        <v>1422</v>
      </c>
      <c r="R198" s="4" t="s">
        <v>1599</v>
      </c>
      <c r="T198" s="52" t="str">
        <f t="shared" si="12"/>
        <v>Son</v>
      </c>
      <c r="U198" s="52">
        <f t="shared" si="15"/>
        <v>194</v>
      </c>
      <c r="W198">
        <v>119</v>
      </c>
      <c r="X198" t="s">
        <v>1425</v>
      </c>
      <c r="Y198" s="52" t="s">
        <v>1651</v>
      </c>
    </row>
    <row r="199" spans="1:25" x14ac:dyDescent="0.2">
      <c r="A199" s="52">
        <v>198</v>
      </c>
      <c r="B199" t="s">
        <v>531</v>
      </c>
      <c r="C199" s="4" t="s">
        <v>1601</v>
      </c>
      <c r="D199" t="s">
        <v>400</v>
      </c>
      <c r="E199" t="s">
        <v>1309</v>
      </c>
      <c r="G199">
        <v>12</v>
      </c>
      <c r="H199" s="68" t="str">
        <f t="shared" si="13"/>
        <v/>
      </c>
      <c r="I199" s="68">
        <f t="shared" si="14"/>
        <v>1899</v>
      </c>
      <c r="N199" t="s">
        <v>1916</v>
      </c>
      <c r="P199" t="s">
        <v>1309</v>
      </c>
      <c r="R199" t="s">
        <v>1115</v>
      </c>
      <c r="T199" s="52" t="str">
        <f t="shared" si="12"/>
        <v>Daughter</v>
      </c>
      <c r="U199" s="52">
        <f t="shared" si="15"/>
        <v>194</v>
      </c>
      <c r="W199">
        <v>119</v>
      </c>
      <c r="X199" t="s">
        <v>1425</v>
      </c>
      <c r="Y199" s="52" t="s">
        <v>1651</v>
      </c>
    </row>
    <row r="200" spans="1:25" x14ac:dyDescent="0.2">
      <c r="A200" s="52">
        <v>199</v>
      </c>
      <c r="B200" t="s">
        <v>531</v>
      </c>
      <c r="C200" s="4" t="s">
        <v>1602</v>
      </c>
      <c r="D200" t="s">
        <v>409</v>
      </c>
      <c r="E200" t="s">
        <v>1309</v>
      </c>
      <c r="F200">
        <v>8</v>
      </c>
      <c r="H200" s="68">
        <f t="shared" si="13"/>
        <v>1903</v>
      </c>
      <c r="I200" s="68" t="str">
        <f t="shared" si="14"/>
        <v/>
      </c>
      <c r="N200" t="s">
        <v>1916</v>
      </c>
      <c r="P200" t="s">
        <v>1309</v>
      </c>
      <c r="R200" t="s">
        <v>1115</v>
      </c>
      <c r="T200" s="52" t="str">
        <f t="shared" si="12"/>
        <v>Son</v>
      </c>
      <c r="U200" s="52">
        <f t="shared" si="15"/>
        <v>194</v>
      </c>
      <c r="W200">
        <v>119</v>
      </c>
      <c r="X200" t="s">
        <v>1425</v>
      </c>
      <c r="Y200" s="52" t="s">
        <v>1651</v>
      </c>
    </row>
    <row r="201" spans="1:25" x14ac:dyDescent="0.2">
      <c r="A201" s="52">
        <v>200</v>
      </c>
      <c r="B201" t="s">
        <v>531</v>
      </c>
      <c r="C201" s="4" t="s">
        <v>1603</v>
      </c>
      <c r="D201" t="s">
        <v>400</v>
      </c>
      <c r="E201" t="s">
        <v>1309</v>
      </c>
      <c r="G201">
        <v>2</v>
      </c>
      <c r="H201" s="68" t="str">
        <f t="shared" si="13"/>
        <v/>
      </c>
      <c r="I201" s="68">
        <f t="shared" si="14"/>
        <v>1909</v>
      </c>
      <c r="N201" t="s">
        <v>1301</v>
      </c>
      <c r="P201" t="s">
        <v>1309</v>
      </c>
      <c r="R201" t="s">
        <v>1115</v>
      </c>
      <c r="T201" s="52" t="str">
        <f t="shared" si="12"/>
        <v>Daughter</v>
      </c>
      <c r="U201" s="52">
        <f t="shared" si="15"/>
        <v>194</v>
      </c>
      <c r="W201">
        <v>119</v>
      </c>
      <c r="X201" t="s">
        <v>1425</v>
      </c>
      <c r="Y201" s="52" t="s">
        <v>1651</v>
      </c>
    </row>
    <row r="202" spans="1:25" x14ac:dyDescent="0.2">
      <c r="A202" s="52">
        <v>201</v>
      </c>
      <c r="B202" t="s">
        <v>541</v>
      </c>
      <c r="C202" s="4" t="s">
        <v>65</v>
      </c>
      <c r="D202" t="s">
        <v>9</v>
      </c>
      <c r="E202" t="s">
        <v>5</v>
      </c>
      <c r="F202">
        <v>59</v>
      </c>
      <c r="H202" s="68">
        <f t="shared" si="13"/>
        <v>1852</v>
      </c>
      <c r="I202" s="68" t="str">
        <f t="shared" si="14"/>
        <v/>
      </c>
      <c r="N202" t="s">
        <v>364</v>
      </c>
      <c r="P202" t="s">
        <v>1524</v>
      </c>
      <c r="R202" s="4" t="s">
        <v>2814</v>
      </c>
      <c r="T202" s="52" t="str">
        <f t="shared" si="12"/>
        <v>Head</v>
      </c>
      <c r="U202" s="52">
        <f t="shared" si="15"/>
        <v>201</v>
      </c>
      <c r="V202">
        <v>6</v>
      </c>
      <c r="W202">
        <v>120</v>
      </c>
      <c r="X202" t="s">
        <v>1478</v>
      </c>
      <c r="Y202" s="52" t="s">
        <v>1651</v>
      </c>
    </row>
    <row r="203" spans="1:25" x14ac:dyDescent="0.2">
      <c r="A203" s="52">
        <v>202</v>
      </c>
      <c r="B203" t="s">
        <v>541</v>
      </c>
      <c r="C203" s="4" t="s">
        <v>345</v>
      </c>
      <c r="D203" t="s">
        <v>397</v>
      </c>
      <c r="E203" t="s">
        <v>5</v>
      </c>
      <c r="G203">
        <v>58</v>
      </c>
      <c r="H203" s="68" t="str">
        <f t="shared" si="13"/>
        <v/>
      </c>
      <c r="I203" s="68">
        <f t="shared" si="14"/>
        <v>1853</v>
      </c>
      <c r="J203" s="19">
        <v>37</v>
      </c>
      <c r="K203">
        <v>0</v>
      </c>
      <c r="L203">
        <v>0</v>
      </c>
      <c r="M203" s="20">
        <v>0</v>
      </c>
      <c r="N203" t="s">
        <v>1301</v>
      </c>
      <c r="P203" t="s">
        <v>1309</v>
      </c>
      <c r="R203" s="4" t="s">
        <v>484</v>
      </c>
      <c r="T203" s="52" t="str">
        <f t="shared" si="12"/>
        <v>Wife</v>
      </c>
      <c r="U203" s="52">
        <f t="shared" si="15"/>
        <v>201</v>
      </c>
      <c r="W203">
        <v>120</v>
      </c>
      <c r="X203" t="s">
        <v>1478</v>
      </c>
      <c r="Y203" s="52" t="s">
        <v>1651</v>
      </c>
    </row>
    <row r="204" spans="1:25" x14ac:dyDescent="0.2">
      <c r="A204" s="52">
        <v>203</v>
      </c>
      <c r="B204" t="s">
        <v>380</v>
      </c>
      <c r="C204" s="4" t="s">
        <v>192</v>
      </c>
      <c r="D204" t="s">
        <v>9</v>
      </c>
      <c r="E204" t="s">
        <v>5</v>
      </c>
      <c r="F204">
        <v>54</v>
      </c>
      <c r="H204" s="68">
        <f t="shared" si="13"/>
        <v>1857</v>
      </c>
      <c r="I204" s="68" t="str">
        <f t="shared" si="14"/>
        <v/>
      </c>
      <c r="N204" t="s">
        <v>1604</v>
      </c>
      <c r="P204" t="s">
        <v>1428</v>
      </c>
      <c r="R204" s="4" t="s">
        <v>724</v>
      </c>
      <c r="T204" s="52" t="str">
        <f t="shared" si="12"/>
        <v>Head</v>
      </c>
      <c r="U204" s="52">
        <f t="shared" si="15"/>
        <v>203</v>
      </c>
      <c r="V204">
        <v>4</v>
      </c>
      <c r="W204">
        <v>121</v>
      </c>
      <c r="X204" t="s">
        <v>1478</v>
      </c>
      <c r="Y204" s="52" t="s">
        <v>1651</v>
      </c>
    </row>
    <row r="205" spans="1:25" x14ac:dyDescent="0.2">
      <c r="A205" s="52">
        <v>204</v>
      </c>
      <c r="B205" t="s">
        <v>380</v>
      </c>
      <c r="C205" s="4" t="s">
        <v>57</v>
      </c>
      <c r="D205" t="s">
        <v>397</v>
      </c>
      <c r="E205" t="s">
        <v>5</v>
      </c>
      <c r="G205">
        <v>51</v>
      </c>
      <c r="H205" s="68" t="str">
        <f t="shared" si="13"/>
        <v/>
      </c>
      <c r="I205" s="68">
        <f t="shared" si="14"/>
        <v>1860</v>
      </c>
      <c r="J205" s="19">
        <v>32</v>
      </c>
      <c r="K205">
        <v>11</v>
      </c>
      <c r="L205">
        <v>9</v>
      </c>
      <c r="M205" s="20">
        <v>2</v>
      </c>
      <c r="N205" t="s">
        <v>1301</v>
      </c>
      <c r="P205" t="s">
        <v>1309</v>
      </c>
      <c r="R205" s="4" t="s">
        <v>1605</v>
      </c>
      <c r="T205" s="52" t="str">
        <f t="shared" si="12"/>
        <v>Wife</v>
      </c>
      <c r="U205" s="52">
        <f t="shared" si="15"/>
        <v>203</v>
      </c>
      <c r="W205">
        <v>121</v>
      </c>
      <c r="X205" t="s">
        <v>1478</v>
      </c>
      <c r="Y205" s="52" t="s">
        <v>1651</v>
      </c>
    </row>
    <row r="206" spans="1:25" x14ac:dyDescent="0.2">
      <c r="A206" s="52">
        <v>205</v>
      </c>
      <c r="B206" t="s">
        <v>380</v>
      </c>
      <c r="C206" s="4" t="s">
        <v>71</v>
      </c>
      <c r="D206" t="s">
        <v>409</v>
      </c>
      <c r="E206" t="s">
        <v>401</v>
      </c>
      <c r="F206">
        <v>25</v>
      </c>
      <c r="H206" s="68">
        <f t="shared" si="13"/>
        <v>1886</v>
      </c>
      <c r="I206" s="68" t="str">
        <f t="shared" si="14"/>
        <v/>
      </c>
      <c r="N206" t="s">
        <v>1510</v>
      </c>
      <c r="P206" t="s">
        <v>1428</v>
      </c>
      <c r="R206" s="4" t="s">
        <v>1115</v>
      </c>
      <c r="T206" s="52" t="str">
        <f t="shared" si="12"/>
        <v>Son</v>
      </c>
      <c r="U206" s="52">
        <f t="shared" si="15"/>
        <v>203</v>
      </c>
      <c r="W206">
        <v>121</v>
      </c>
      <c r="X206" t="s">
        <v>1478</v>
      </c>
      <c r="Y206" s="52" t="s">
        <v>1651</v>
      </c>
    </row>
    <row r="207" spans="1:25" x14ac:dyDescent="0.2">
      <c r="A207" s="52">
        <v>206</v>
      </c>
      <c r="B207" t="s">
        <v>380</v>
      </c>
      <c r="C207" s="4" t="s">
        <v>167</v>
      </c>
      <c r="D207" t="s">
        <v>409</v>
      </c>
      <c r="E207" t="s">
        <v>401</v>
      </c>
      <c r="F207">
        <v>15</v>
      </c>
      <c r="H207" s="68">
        <f t="shared" si="13"/>
        <v>1896</v>
      </c>
      <c r="I207" s="68" t="str">
        <f t="shared" si="14"/>
        <v/>
      </c>
      <c r="N207" t="s">
        <v>1606</v>
      </c>
      <c r="P207" t="s">
        <v>1428</v>
      </c>
      <c r="R207" s="4" t="s">
        <v>1115</v>
      </c>
      <c r="T207" s="52" t="str">
        <f t="shared" si="12"/>
        <v>Son</v>
      </c>
      <c r="U207" s="52">
        <f t="shared" si="15"/>
        <v>203</v>
      </c>
      <c r="W207">
        <v>121</v>
      </c>
      <c r="X207" t="s">
        <v>1478</v>
      </c>
      <c r="Y207" s="52" t="s">
        <v>1651</v>
      </c>
    </row>
    <row r="208" spans="1:25" x14ac:dyDescent="0.2">
      <c r="A208" s="52">
        <v>207</v>
      </c>
      <c r="B208" t="s">
        <v>380</v>
      </c>
      <c r="C208" s="4" t="s">
        <v>289</v>
      </c>
      <c r="D208" t="s">
        <v>409</v>
      </c>
      <c r="E208" t="s">
        <v>1309</v>
      </c>
      <c r="F208">
        <v>9</v>
      </c>
      <c r="H208" s="68">
        <f t="shared" si="13"/>
        <v>1902</v>
      </c>
      <c r="I208" s="68" t="str">
        <f t="shared" si="14"/>
        <v/>
      </c>
      <c r="N208" t="s">
        <v>1454</v>
      </c>
      <c r="P208" t="s">
        <v>1309</v>
      </c>
      <c r="R208" s="4" t="s">
        <v>1115</v>
      </c>
      <c r="T208" s="52" t="str">
        <f t="shared" si="12"/>
        <v>Son</v>
      </c>
      <c r="U208" s="52">
        <f t="shared" si="15"/>
        <v>203</v>
      </c>
      <c r="W208">
        <v>121</v>
      </c>
      <c r="X208" t="s">
        <v>1478</v>
      </c>
      <c r="Y208" s="52" t="s">
        <v>1651</v>
      </c>
    </row>
    <row r="209" spans="1:25" x14ac:dyDescent="0.2">
      <c r="A209" s="52">
        <v>208</v>
      </c>
      <c r="B209" t="s">
        <v>85</v>
      </c>
      <c r="C209" s="4" t="s">
        <v>336</v>
      </c>
      <c r="D209" t="s">
        <v>9</v>
      </c>
      <c r="E209" t="s">
        <v>5</v>
      </c>
      <c r="F209">
        <v>50</v>
      </c>
      <c r="H209" s="68">
        <f t="shared" si="13"/>
        <v>1861</v>
      </c>
      <c r="I209" s="68" t="str">
        <f t="shared" si="14"/>
        <v/>
      </c>
      <c r="N209" t="s">
        <v>234</v>
      </c>
      <c r="O209" t="s">
        <v>2815</v>
      </c>
      <c r="P209" t="s">
        <v>1428</v>
      </c>
      <c r="R209" t="s">
        <v>1115</v>
      </c>
      <c r="T209" s="52" t="str">
        <f t="shared" si="12"/>
        <v>Head</v>
      </c>
      <c r="U209" s="52">
        <f t="shared" si="15"/>
        <v>208</v>
      </c>
      <c r="V209">
        <v>4</v>
      </c>
      <c r="W209">
        <v>122</v>
      </c>
      <c r="X209" t="s">
        <v>1478</v>
      </c>
      <c r="Y209" s="52" t="s">
        <v>1651</v>
      </c>
    </row>
    <row r="210" spans="1:25" x14ac:dyDescent="0.2">
      <c r="A210" s="52">
        <v>209</v>
      </c>
      <c r="B210" t="s">
        <v>85</v>
      </c>
      <c r="C210" s="4" t="s">
        <v>123</v>
      </c>
      <c r="D210" t="s">
        <v>397</v>
      </c>
      <c r="E210" t="s">
        <v>5</v>
      </c>
      <c r="G210">
        <v>45</v>
      </c>
      <c r="H210" s="68" t="str">
        <f t="shared" si="13"/>
        <v/>
      </c>
      <c r="I210" s="68">
        <f t="shared" si="14"/>
        <v>1866</v>
      </c>
      <c r="J210" s="19">
        <v>23</v>
      </c>
      <c r="K210">
        <v>10</v>
      </c>
      <c r="L210">
        <v>10</v>
      </c>
      <c r="M210" s="20">
        <v>0</v>
      </c>
      <c r="N210" t="s">
        <v>1301</v>
      </c>
      <c r="P210" t="s">
        <v>1309</v>
      </c>
      <c r="R210" s="4" t="s">
        <v>1607</v>
      </c>
      <c r="T210" s="52" t="str">
        <f t="shared" si="12"/>
        <v>Wife</v>
      </c>
      <c r="U210" s="52">
        <f t="shared" si="15"/>
        <v>208</v>
      </c>
      <c r="W210">
        <v>122</v>
      </c>
      <c r="X210" t="s">
        <v>1478</v>
      </c>
      <c r="Y210" s="52" t="s">
        <v>1651</v>
      </c>
    </row>
    <row r="211" spans="1:25" x14ac:dyDescent="0.2">
      <c r="A211" s="52">
        <v>210</v>
      </c>
      <c r="B211" t="s">
        <v>85</v>
      </c>
      <c r="C211" s="4" t="s">
        <v>1608</v>
      </c>
      <c r="D211" t="s">
        <v>400</v>
      </c>
      <c r="E211" t="s">
        <v>401</v>
      </c>
      <c r="G211">
        <v>22</v>
      </c>
      <c r="H211" s="68" t="str">
        <f t="shared" si="13"/>
        <v/>
      </c>
      <c r="I211" s="68">
        <f t="shared" si="14"/>
        <v>1889</v>
      </c>
      <c r="N211" t="s">
        <v>1301</v>
      </c>
      <c r="P211" t="s">
        <v>1309</v>
      </c>
      <c r="Q211" t="s">
        <v>1422</v>
      </c>
      <c r="R211" s="4" t="s">
        <v>1115</v>
      </c>
      <c r="T211" s="52" t="str">
        <f t="shared" si="12"/>
        <v>Daughter</v>
      </c>
      <c r="U211" s="52">
        <f t="shared" si="15"/>
        <v>208</v>
      </c>
      <c r="W211">
        <v>122</v>
      </c>
      <c r="X211" t="s">
        <v>1478</v>
      </c>
      <c r="Y211" s="52" t="s">
        <v>1651</v>
      </c>
    </row>
    <row r="212" spans="1:25" x14ac:dyDescent="0.2">
      <c r="A212" s="52">
        <v>211</v>
      </c>
      <c r="B212" t="s">
        <v>85</v>
      </c>
      <c r="C212" s="4" t="s">
        <v>1609</v>
      </c>
      <c r="D212" t="s">
        <v>400</v>
      </c>
      <c r="E212" t="s">
        <v>401</v>
      </c>
      <c r="G212">
        <v>11</v>
      </c>
      <c r="H212" s="68" t="str">
        <f t="shared" si="13"/>
        <v/>
      </c>
      <c r="I212" s="68">
        <f t="shared" si="14"/>
        <v>1900</v>
      </c>
      <c r="N212" t="s">
        <v>1454</v>
      </c>
      <c r="P212" t="s">
        <v>1309</v>
      </c>
      <c r="Q212" t="s">
        <v>1422</v>
      </c>
      <c r="R212" s="4" t="s">
        <v>1115</v>
      </c>
      <c r="T212" s="52" t="str">
        <f t="shared" si="12"/>
        <v>Daughter</v>
      </c>
      <c r="U212" s="52">
        <f t="shared" si="15"/>
        <v>208</v>
      </c>
      <c r="W212">
        <v>122</v>
      </c>
      <c r="X212" t="s">
        <v>1478</v>
      </c>
      <c r="Y212" s="52" t="s">
        <v>1651</v>
      </c>
    </row>
    <row r="213" spans="1:25" x14ac:dyDescent="0.2">
      <c r="A213" s="52">
        <v>212</v>
      </c>
      <c r="B213" t="s">
        <v>85</v>
      </c>
      <c r="C213" s="4" t="s">
        <v>1610</v>
      </c>
      <c r="D213" t="s">
        <v>409</v>
      </c>
      <c r="E213" t="s">
        <v>1309</v>
      </c>
      <c r="F213">
        <v>9</v>
      </c>
      <c r="H213" s="68">
        <f t="shared" si="13"/>
        <v>1902</v>
      </c>
      <c r="I213" s="68" t="str">
        <f t="shared" si="14"/>
        <v/>
      </c>
      <c r="N213" t="s">
        <v>1454</v>
      </c>
      <c r="P213" t="s">
        <v>1309</v>
      </c>
      <c r="R213" s="4" t="s">
        <v>1115</v>
      </c>
      <c r="T213" s="52" t="str">
        <f t="shared" si="12"/>
        <v>Son</v>
      </c>
      <c r="U213" s="52">
        <f t="shared" si="15"/>
        <v>208</v>
      </c>
      <c r="W213">
        <v>122</v>
      </c>
      <c r="X213" t="s">
        <v>1478</v>
      </c>
      <c r="Y213" s="52" t="s">
        <v>1651</v>
      </c>
    </row>
    <row r="214" spans="1:25" x14ac:dyDescent="0.2">
      <c r="A214" s="52">
        <v>213</v>
      </c>
      <c r="B214" t="s">
        <v>85</v>
      </c>
      <c r="C214" s="4" t="s">
        <v>1611</v>
      </c>
      <c r="D214" t="s">
        <v>409</v>
      </c>
      <c r="E214" t="s">
        <v>1309</v>
      </c>
      <c r="F214">
        <v>6</v>
      </c>
      <c r="H214" s="68">
        <f t="shared" si="13"/>
        <v>1905</v>
      </c>
      <c r="I214" s="68" t="str">
        <f t="shared" si="14"/>
        <v/>
      </c>
      <c r="N214" t="s">
        <v>1301</v>
      </c>
      <c r="P214" t="s">
        <v>1309</v>
      </c>
      <c r="R214" s="4" t="s">
        <v>1115</v>
      </c>
      <c r="T214" s="52" t="str">
        <f t="shared" si="12"/>
        <v>Son</v>
      </c>
      <c r="U214" s="52">
        <f t="shared" si="15"/>
        <v>208</v>
      </c>
      <c r="W214">
        <v>122</v>
      </c>
      <c r="X214" t="s">
        <v>1478</v>
      </c>
      <c r="Y214" s="52" t="s">
        <v>1651</v>
      </c>
    </row>
    <row r="215" spans="1:25" x14ac:dyDescent="0.2">
      <c r="A215" s="52">
        <v>214</v>
      </c>
      <c r="B215" t="s">
        <v>85</v>
      </c>
      <c r="C215" s="4" t="s">
        <v>1612</v>
      </c>
      <c r="D215" t="s">
        <v>400</v>
      </c>
      <c r="E215" t="s">
        <v>1309</v>
      </c>
      <c r="G215">
        <v>3</v>
      </c>
      <c r="H215" s="68" t="str">
        <f t="shared" si="13"/>
        <v/>
      </c>
      <c r="I215" s="68">
        <f t="shared" si="14"/>
        <v>1908</v>
      </c>
      <c r="N215" t="s">
        <v>1301</v>
      </c>
      <c r="P215" t="s">
        <v>1309</v>
      </c>
      <c r="Q215" t="s">
        <v>1422</v>
      </c>
      <c r="R215" s="4" t="s">
        <v>1115</v>
      </c>
      <c r="T215" s="52" t="str">
        <f t="shared" si="12"/>
        <v>Daughter</v>
      </c>
      <c r="U215" s="52">
        <f t="shared" si="15"/>
        <v>208</v>
      </c>
      <c r="W215">
        <v>122</v>
      </c>
      <c r="X215" t="s">
        <v>1478</v>
      </c>
      <c r="Y215" s="52" t="s">
        <v>1651</v>
      </c>
    </row>
    <row r="216" spans="1:25" x14ac:dyDescent="0.2">
      <c r="A216" s="52">
        <v>215</v>
      </c>
      <c r="B216" t="s">
        <v>85</v>
      </c>
      <c r="C216" s="43" t="s">
        <v>2816</v>
      </c>
      <c r="D216" t="s">
        <v>409</v>
      </c>
      <c r="E216" t="s">
        <v>1309</v>
      </c>
      <c r="F216">
        <v>1</v>
      </c>
      <c r="H216" s="68">
        <f t="shared" si="13"/>
        <v>1910</v>
      </c>
      <c r="I216" s="68" t="str">
        <f t="shared" si="14"/>
        <v/>
      </c>
      <c r="N216" t="s">
        <v>1301</v>
      </c>
      <c r="P216" t="s">
        <v>1309</v>
      </c>
      <c r="R216" s="4" t="s">
        <v>1115</v>
      </c>
      <c r="T216" s="52" t="str">
        <f t="shared" si="12"/>
        <v>Son</v>
      </c>
      <c r="U216" s="52">
        <f t="shared" si="15"/>
        <v>208</v>
      </c>
      <c r="W216">
        <v>122</v>
      </c>
      <c r="X216" t="s">
        <v>1478</v>
      </c>
      <c r="Y216" s="52" t="s">
        <v>1651</v>
      </c>
    </row>
    <row r="217" spans="1:25" x14ac:dyDescent="0.2">
      <c r="A217" s="52">
        <v>216</v>
      </c>
      <c r="B217" t="s">
        <v>116</v>
      </c>
      <c r="C217" s="4" t="s">
        <v>324</v>
      </c>
      <c r="D217" t="s">
        <v>9</v>
      </c>
      <c r="E217" t="s">
        <v>5</v>
      </c>
      <c r="F217">
        <v>28</v>
      </c>
      <c r="H217" s="68">
        <f t="shared" si="13"/>
        <v>1883</v>
      </c>
      <c r="I217" s="68" t="str">
        <f t="shared" si="14"/>
        <v/>
      </c>
      <c r="N217" t="s">
        <v>1510</v>
      </c>
      <c r="P217" t="s">
        <v>1428</v>
      </c>
      <c r="R217" t="s">
        <v>1115</v>
      </c>
      <c r="T217" s="52" t="str">
        <f t="shared" si="12"/>
        <v>Head</v>
      </c>
      <c r="U217" s="52">
        <f t="shared" si="15"/>
        <v>216</v>
      </c>
      <c r="V217">
        <v>3</v>
      </c>
      <c r="W217">
        <v>123</v>
      </c>
      <c r="X217" t="s">
        <v>1478</v>
      </c>
      <c r="Y217" s="52" t="s">
        <v>1651</v>
      </c>
    </row>
    <row r="218" spans="1:25" x14ac:dyDescent="0.2">
      <c r="A218" s="52">
        <v>217</v>
      </c>
      <c r="B218" t="s">
        <v>116</v>
      </c>
      <c r="C218" s="4" t="s">
        <v>370</v>
      </c>
      <c r="D218" t="s">
        <v>409</v>
      </c>
      <c r="E218" t="s">
        <v>1309</v>
      </c>
      <c r="F218">
        <v>4</v>
      </c>
      <c r="H218" s="68">
        <f t="shared" si="13"/>
        <v>1907</v>
      </c>
      <c r="I218" s="68" t="str">
        <f t="shared" si="14"/>
        <v/>
      </c>
      <c r="N218" t="s">
        <v>1301</v>
      </c>
      <c r="P218" t="s">
        <v>1309</v>
      </c>
      <c r="R218" s="4" t="s">
        <v>445</v>
      </c>
      <c r="T218" s="52" t="str">
        <f t="shared" si="12"/>
        <v>Son</v>
      </c>
      <c r="U218" s="52">
        <f t="shared" si="15"/>
        <v>216</v>
      </c>
      <c r="W218">
        <v>123</v>
      </c>
      <c r="X218" t="s">
        <v>1478</v>
      </c>
      <c r="Y218" s="52" t="s">
        <v>1651</v>
      </c>
    </row>
    <row r="219" spans="1:25" x14ac:dyDescent="0.2">
      <c r="A219" s="52">
        <v>218</v>
      </c>
      <c r="B219" t="s">
        <v>116</v>
      </c>
      <c r="C219" s="4" t="s">
        <v>60</v>
      </c>
      <c r="D219" t="s">
        <v>9</v>
      </c>
      <c r="E219" t="s">
        <v>5</v>
      </c>
      <c r="F219">
        <v>59</v>
      </c>
      <c r="H219" s="68">
        <f t="shared" si="13"/>
        <v>1852</v>
      </c>
      <c r="I219" s="68" t="str">
        <f t="shared" si="14"/>
        <v/>
      </c>
      <c r="N219" t="s">
        <v>1613</v>
      </c>
      <c r="P219" t="s">
        <v>1428</v>
      </c>
      <c r="R219" s="4" t="s">
        <v>1115</v>
      </c>
      <c r="T219" s="52" t="str">
        <f t="shared" si="12"/>
        <v>Head</v>
      </c>
      <c r="U219" s="52">
        <f t="shared" si="15"/>
        <v>218</v>
      </c>
      <c r="V219">
        <v>5</v>
      </c>
      <c r="W219">
        <v>124</v>
      </c>
      <c r="X219" t="s">
        <v>1478</v>
      </c>
      <c r="Y219" s="52" t="s">
        <v>1651</v>
      </c>
    </row>
    <row r="220" spans="1:25" x14ac:dyDescent="0.2">
      <c r="A220" s="52">
        <v>219</v>
      </c>
      <c r="B220" t="s">
        <v>116</v>
      </c>
      <c r="C220" s="4" t="s">
        <v>46</v>
      </c>
      <c r="D220" t="s">
        <v>397</v>
      </c>
      <c r="E220" t="s">
        <v>5</v>
      </c>
      <c r="G220">
        <v>58</v>
      </c>
      <c r="H220" s="68" t="str">
        <f t="shared" si="13"/>
        <v/>
      </c>
      <c r="I220" s="68">
        <f t="shared" si="14"/>
        <v>1853</v>
      </c>
      <c r="J220" s="19">
        <v>14</v>
      </c>
      <c r="K220">
        <v>1</v>
      </c>
      <c r="L220">
        <v>1</v>
      </c>
      <c r="M220" s="20">
        <v>0</v>
      </c>
      <c r="N220" t="s">
        <v>1301</v>
      </c>
      <c r="P220" t="s">
        <v>1309</v>
      </c>
      <c r="R220" s="4" t="s">
        <v>549</v>
      </c>
      <c r="T220" s="52" t="str">
        <f t="shared" si="12"/>
        <v>Wife</v>
      </c>
      <c r="U220" s="52">
        <f t="shared" si="15"/>
        <v>218</v>
      </c>
      <c r="W220">
        <v>124</v>
      </c>
      <c r="X220" t="s">
        <v>1478</v>
      </c>
      <c r="Y220" s="52" t="s">
        <v>1651</v>
      </c>
    </row>
    <row r="221" spans="1:25" x14ac:dyDescent="0.2">
      <c r="A221" s="52">
        <v>220</v>
      </c>
      <c r="B221" t="s">
        <v>116</v>
      </c>
      <c r="C221" s="4" t="s">
        <v>550</v>
      </c>
      <c r="D221" t="s">
        <v>400</v>
      </c>
      <c r="E221" t="s">
        <v>1309</v>
      </c>
      <c r="G221">
        <v>13</v>
      </c>
      <c r="H221" s="68" t="str">
        <f t="shared" si="13"/>
        <v/>
      </c>
      <c r="I221" s="68">
        <f t="shared" si="14"/>
        <v>1898</v>
      </c>
      <c r="N221" t="s">
        <v>1301</v>
      </c>
      <c r="P221" t="s">
        <v>1309</v>
      </c>
      <c r="Q221" t="s">
        <v>1422</v>
      </c>
      <c r="R221" s="4" t="s">
        <v>1115</v>
      </c>
      <c r="T221" s="52" t="str">
        <f t="shared" si="12"/>
        <v>Daughter</v>
      </c>
      <c r="U221" s="52">
        <f t="shared" si="15"/>
        <v>218</v>
      </c>
      <c r="W221">
        <v>124</v>
      </c>
      <c r="X221" t="s">
        <v>1478</v>
      </c>
      <c r="Y221" s="52" t="s">
        <v>1651</v>
      </c>
    </row>
    <row r="222" spans="1:25" x14ac:dyDescent="0.2">
      <c r="A222" s="52">
        <v>221</v>
      </c>
      <c r="B222" s="9" t="s">
        <v>194</v>
      </c>
      <c r="C222" s="4" t="s">
        <v>50</v>
      </c>
      <c r="D222" t="s">
        <v>478</v>
      </c>
      <c r="E222" t="s">
        <v>502</v>
      </c>
      <c r="F222">
        <v>84</v>
      </c>
      <c r="H222" s="68">
        <f t="shared" si="13"/>
        <v>1827</v>
      </c>
      <c r="I222" s="68" t="str">
        <f t="shared" si="14"/>
        <v/>
      </c>
      <c r="N222" t="s">
        <v>1915</v>
      </c>
      <c r="P222" t="s">
        <v>1309</v>
      </c>
      <c r="R222" s="4" t="s">
        <v>1459</v>
      </c>
      <c r="T222" s="52" t="str">
        <f t="shared" si="12"/>
        <v>Uncle</v>
      </c>
      <c r="U222" s="52">
        <f t="shared" si="15"/>
        <v>218</v>
      </c>
      <c r="W222">
        <v>124</v>
      </c>
      <c r="X222" t="s">
        <v>1478</v>
      </c>
      <c r="Y222" s="52" t="s">
        <v>1651</v>
      </c>
    </row>
    <row r="223" spans="1:25" x14ac:dyDescent="0.2">
      <c r="A223" s="52">
        <v>222</v>
      </c>
      <c r="B223" t="s">
        <v>156</v>
      </c>
      <c r="C223" s="4" t="s">
        <v>553</v>
      </c>
      <c r="D223" t="s">
        <v>9</v>
      </c>
      <c r="E223" t="s">
        <v>5</v>
      </c>
      <c r="F223">
        <v>60</v>
      </c>
      <c r="H223" s="68">
        <f t="shared" si="13"/>
        <v>1851</v>
      </c>
      <c r="I223" s="68" t="str">
        <f t="shared" si="14"/>
        <v/>
      </c>
      <c r="N223" t="s">
        <v>1614</v>
      </c>
      <c r="P223" t="s">
        <v>1421</v>
      </c>
      <c r="R223" s="4" t="s">
        <v>1115</v>
      </c>
      <c r="T223" s="52" t="s">
        <v>9</v>
      </c>
      <c r="U223" s="52">
        <f t="shared" si="15"/>
        <v>222</v>
      </c>
      <c r="V223">
        <v>5</v>
      </c>
      <c r="W223">
        <v>125</v>
      </c>
      <c r="X223" t="s">
        <v>1478</v>
      </c>
      <c r="Y223" s="52" t="s">
        <v>1651</v>
      </c>
    </row>
    <row r="224" spans="1:25" ht="25.5" x14ac:dyDescent="0.2">
      <c r="A224" s="52">
        <v>223</v>
      </c>
      <c r="B224" t="s">
        <v>156</v>
      </c>
      <c r="C224" s="43" t="s">
        <v>2817</v>
      </c>
      <c r="D224" t="s">
        <v>397</v>
      </c>
      <c r="E224" t="s">
        <v>5</v>
      </c>
      <c r="G224">
        <v>54</v>
      </c>
      <c r="H224" s="68" t="str">
        <f t="shared" si="13"/>
        <v/>
      </c>
      <c r="I224" s="68">
        <f t="shared" si="14"/>
        <v>1857</v>
      </c>
      <c r="J224" s="19">
        <v>38</v>
      </c>
      <c r="K224">
        <v>4</v>
      </c>
      <c r="L224">
        <v>4</v>
      </c>
      <c r="M224" s="20">
        <v>0</v>
      </c>
      <c r="N224" t="s">
        <v>1301</v>
      </c>
      <c r="P224" t="s">
        <v>1309</v>
      </c>
      <c r="R224" s="4" t="s">
        <v>1615</v>
      </c>
      <c r="T224" s="52" t="s">
        <v>397</v>
      </c>
      <c r="U224" s="52">
        <f t="shared" si="15"/>
        <v>222</v>
      </c>
      <c r="W224">
        <v>125</v>
      </c>
      <c r="X224" t="s">
        <v>1478</v>
      </c>
      <c r="Y224" s="52" t="s">
        <v>1651</v>
      </c>
    </row>
    <row r="225" spans="1:25" x14ac:dyDescent="0.2">
      <c r="A225" s="52">
        <v>224</v>
      </c>
      <c r="B225" t="s">
        <v>156</v>
      </c>
      <c r="C225" s="4" t="s">
        <v>167</v>
      </c>
      <c r="D225" t="s">
        <v>409</v>
      </c>
      <c r="E225" t="s">
        <v>401</v>
      </c>
      <c r="F225">
        <v>30</v>
      </c>
      <c r="H225" s="68">
        <f t="shared" si="13"/>
        <v>1881</v>
      </c>
      <c r="I225" s="68" t="str">
        <f t="shared" si="14"/>
        <v/>
      </c>
      <c r="N225" t="s">
        <v>1510</v>
      </c>
      <c r="P225" t="s">
        <v>1428</v>
      </c>
      <c r="R225" s="4" t="s">
        <v>1115</v>
      </c>
      <c r="T225" s="52" t="str">
        <f t="shared" si="12"/>
        <v>Son</v>
      </c>
      <c r="U225" s="52">
        <f t="shared" si="15"/>
        <v>222</v>
      </c>
      <c r="W225">
        <v>125</v>
      </c>
      <c r="X225" t="s">
        <v>1478</v>
      </c>
      <c r="Y225" s="52" t="s">
        <v>1651</v>
      </c>
    </row>
    <row r="226" spans="1:25" x14ac:dyDescent="0.2">
      <c r="A226" s="52">
        <v>225</v>
      </c>
      <c r="B226" t="s">
        <v>156</v>
      </c>
      <c r="C226" s="43" t="s">
        <v>2818</v>
      </c>
      <c r="D226" t="s">
        <v>400</v>
      </c>
      <c r="E226" t="s">
        <v>401</v>
      </c>
      <c r="G226">
        <v>26</v>
      </c>
      <c r="H226" s="68" t="str">
        <f t="shared" si="13"/>
        <v/>
      </c>
      <c r="I226" s="68">
        <f t="shared" si="14"/>
        <v>1885</v>
      </c>
      <c r="N226" t="s">
        <v>1513</v>
      </c>
      <c r="P226" t="s">
        <v>1428</v>
      </c>
      <c r="R226" s="4" t="s">
        <v>1115</v>
      </c>
      <c r="T226" s="52" t="str">
        <f t="shared" si="12"/>
        <v>Daughter</v>
      </c>
      <c r="U226" s="52">
        <f t="shared" si="15"/>
        <v>222</v>
      </c>
      <c r="W226">
        <v>125</v>
      </c>
      <c r="X226" t="s">
        <v>1478</v>
      </c>
      <c r="Y226" s="52" t="s">
        <v>1651</v>
      </c>
    </row>
    <row r="227" spans="1:25" x14ac:dyDescent="0.2">
      <c r="A227" s="52">
        <v>226</v>
      </c>
      <c r="B227" t="s">
        <v>156</v>
      </c>
      <c r="C227" s="4" t="s">
        <v>1616</v>
      </c>
      <c r="D227" t="s">
        <v>400</v>
      </c>
      <c r="E227" t="s">
        <v>401</v>
      </c>
      <c r="G227">
        <v>17</v>
      </c>
      <c r="H227" s="68" t="str">
        <f t="shared" si="13"/>
        <v/>
      </c>
      <c r="I227" s="68">
        <f t="shared" si="14"/>
        <v>1894</v>
      </c>
      <c r="N227" t="s">
        <v>1922</v>
      </c>
      <c r="P227" t="s">
        <v>1309</v>
      </c>
      <c r="R227" s="4" t="s">
        <v>1115</v>
      </c>
      <c r="T227" s="52" t="str">
        <f t="shared" si="12"/>
        <v>Daughter</v>
      </c>
      <c r="U227" s="52">
        <f t="shared" si="15"/>
        <v>222</v>
      </c>
      <c r="W227">
        <v>125</v>
      </c>
      <c r="X227" t="s">
        <v>1478</v>
      </c>
      <c r="Y227" s="52" t="s">
        <v>1651</v>
      </c>
    </row>
    <row r="228" spans="1:25" x14ac:dyDescent="0.2">
      <c r="A228" s="52">
        <v>227</v>
      </c>
      <c r="B228" t="s">
        <v>156</v>
      </c>
      <c r="C228" s="4" t="s">
        <v>635</v>
      </c>
      <c r="D228" t="s">
        <v>9</v>
      </c>
      <c r="E228" t="s">
        <v>427</v>
      </c>
      <c r="G228">
        <v>79</v>
      </c>
      <c r="H228" s="68" t="str">
        <f t="shared" si="13"/>
        <v/>
      </c>
      <c r="I228" s="68">
        <f t="shared" si="14"/>
        <v>1832</v>
      </c>
      <c r="J228" s="19">
        <v>48</v>
      </c>
      <c r="K228">
        <v>5</v>
      </c>
      <c r="L228">
        <v>1</v>
      </c>
      <c r="M228" s="20">
        <v>4</v>
      </c>
      <c r="N228" t="s">
        <v>1617</v>
      </c>
      <c r="P228" t="s">
        <v>1309</v>
      </c>
      <c r="R228" s="4" t="s">
        <v>551</v>
      </c>
      <c r="T228" s="52" t="str">
        <f t="shared" si="12"/>
        <v>Head</v>
      </c>
      <c r="U228" s="52">
        <f t="shared" si="15"/>
        <v>227</v>
      </c>
      <c r="V228">
        <v>5</v>
      </c>
      <c r="W228">
        <v>126</v>
      </c>
      <c r="X228" t="s">
        <v>1478</v>
      </c>
      <c r="Y228" s="52" t="s">
        <v>1651</v>
      </c>
    </row>
    <row r="229" spans="1:25" x14ac:dyDescent="0.2">
      <c r="A229" s="52">
        <v>228</v>
      </c>
      <c r="B229" t="s">
        <v>270</v>
      </c>
      <c r="C229" s="4" t="s">
        <v>1618</v>
      </c>
      <c r="D229" t="s">
        <v>422</v>
      </c>
      <c r="E229" t="s">
        <v>427</v>
      </c>
      <c r="G229">
        <v>49</v>
      </c>
      <c r="H229" s="68" t="str">
        <f t="shared" si="13"/>
        <v/>
      </c>
      <c r="I229" s="68">
        <f t="shared" si="14"/>
        <v>1862</v>
      </c>
      <c r="J229" s="19">
        <v>22</v>
      </c>
      <c r="K229">
        <v>0</v>
      </c>
      <c r="L229">
        <v>0</v>
      </c>
      <c r="M229" s="20">
        <v>0</v>
      </c>
      <c r="N229" t="s">
        <v>1469</v>
      </c>
      <c r="P229" t="s">
        <v>1428</v>
      </c>
      <c r="R229" s="43" t="s">
        <v>2819</v>
      </c>
      <c r="T229" s="52" t="str">
        <f t="shared" si="12"/>
        <v>Servant</v>
      </c>
      <c r="U229" s="52">
        <f t="shared" si="15"/>
        <v>227</v>
      </c>
      <c r="W229">
        <v>126</v>
      </c>
      <c r="X229" t="s">
        <v>1478</v>
      </c>
      <c r="Y229" s="52" t="s">
        <v>1651</v>
      </c>
    </row>
    <row r="230" spans="1:25" x14ac:dyDescent="0.2">
      <c r="A230" s="52">
        <v>229</v>
      </c>
      <c r="B230" t="s">
        <v>567</v>
      </c>
      <c r="C230" s="4" t="s">
        <v>1619</v>
      </c>
      <c r="D230" t="s">
        <v>9</v>
      </c>
      <c r="E230" t="s">
        <v>401</v>
      </c>
      <c r="F230">
        <v>32</v>
      </c>
      <c r="H230" s="68">
        <f t="shared" si="13"/>
        <v>1879</v>
      </c>
      <c r="I230" s="68" t="str">
        <f t="shared" si="14"/>
        <v/>
      </c>
      <c r="N230" t="s">
        <v>18</v>
      </c>
      <c r="P230" t="s">
        <v>1421</v>
      </c>
      <c r="R230" s="4" t="s">
        <v>1193</v>
      </c>
      <c r="T230" s="52" t="str">
        <f t="shared" si="12"/>
        <v>Head</v>
      </c>
      <c r="U230" s="52">
        <f t="shared" si="15"/>
        <v>229</v>
      </c>
      <c r="V230">
        <v>9</v>
      </c>
      <c r="W230">
        <v>127</v>
      </c>
      <c r="X230" t="s">
        <v>1478</v>
      </c>
      <c r="Y230" s="52" t="s">
        <v>1651</v>
      </c>
    </row>
    <row r="231" spans="1:25" x14ac:dyDescent="0.2">
      <c r="A231" s="52">
        <v>230</v>
      </c>
      <c r="B231" t="s">
        <v>283</v>
      </c>
      <c r="C231" s="4" t="s">
        <v>1620</v>
      </c>
      <c r="D231" t="s">
        <v>422</v>
      </c>
      <c r="E231" t="s">
        <v>401</v>
      </c>
      <c r="G231">
        <v>43</v>
      </c>
      <c r="H231" s="68" t="str">
        <f t="shared" si="13"/>
        <v/>
      </c>
      <c r="I231" s="68">
        <f t="shared" si="14"/>
        <v>1868</v>
      </c>
      <c r="N231" t="s">
        <v>1469</v>
      </c>
      <c r="P231" t="s">
        <v>1428</v>
      </c>
      <c r="R231" s="4" t="s">
        <v>1251</v>
      </c>
      <c r="T231" s="52" t="str">
        <f t="shared" si="12"/>
        <v>Servant</v>
      </c>
      <c r="U231" s="52">
        <f t="shared" si="15"/>
        <v>229</v>
      </c>
      <c r="W231">
        <v>127</v>
      </c>
      <c r="X231" t="s">
        <v>1478</v>
      </c>
      <c r="Y231" s="52" t="s">
        <v>1651</v>
      </c>
    </row>
    <row r="232" spans="1:25" x14ac:dyDescent="0.2">
      <c r="A232" s="52">
        <v>231</v>
      </c>
      <c r="B232" t="s">
        <v>70</v>
      </c>
      <c r="C232" s="4" t="s">
        <v>1621</v>
      </c>
      <c r="D232" t="s">
        <v>422</v>
      </c>
      <c r="E232" t="s">
        <v>401</v>
      </c>
      <c r="G232">
        <v>17</v>
      </c>
      <c r="H232" s="68" t="str">
        <f t="shared" si="13"/>
        <v/>
      </c>
      <c r="I232" s="68">
        <f t="shared" si="14"/>
        <v>1894</v>
      </c>
      <c r="N232" t="s">
        <v>542</v>
      </c>
      <c r="P232" t="s">
        <v>1428</v>
      </c>
      <c r="R232" s="4" t="s">
        <v>532</v>
      </c>
      <c r="T232" s="52" t="str">
        <f t="shared" si="12"/>
        <v>Servant</v>
      </c>
      <c r="U232" s="52">
        <f t="shared" si="15"/>
        <v>229</v>
      </c>
      <c r="W232">
        <v>127</v>
      </c>
      <c r="X232" t="s">
        <v>1478</v>
      </c>
      <c r="Y232" s="52" t="s">
        <v>1651</v>
      </c>
    </row>
    <row r="233" spans="1:25" x14ac:dyDescent="0.2">
      <c r="A233" s="52">
        <v>232</v>
      </c>
      <c r="B233" t="s">
        <v>97</v>
      </c>
      <c r="C233" s="4" t="s">
        <v>1622</v>
      </c>
      <c r="D233" t="s">
        <v>9</v>
      </c>
      <c r="E233" t="s">
        <v>5</v>
      </c>
      <c r="F233">
        <v>23</v>
      </c>
      <c r="H233" s="68">
        <f t="shared" si="13"/>
        <v>1888</v>
      </c>
      <c r="I233" s="68" t="str">
        <f t="shared" si="14"/>
        <v/>
      </c>
      <c r="N233" t="s">
        <v>234</v>
      </c>
      <c r="P233" t="s">
        <v>1428</v>
      </c>
      <c r="R233" t="s">
        <v>1678</v>
      </c>
      <c r="T233" s="52" t="str">
        <f t="shared" si="12"/>
        <v>Head</v>
      </c>
      <c r="U233" s="52">
        <f t="shared" si="15"/>
        <v>232</v>
      </c>
      <c r="V233">
        <v>4</v>
      </c>
      <c r="W233">
        <v>128</v>
      </c>
      <c r="X233" t="s">
        <v>1478</v>
      </c>
      <c r="Y233" s="52" t="s">
        <v>1651</v>
      </c>
    </row>
    <row r="234" spans="1:25" x14ac:dyDescent="0.2">
      <c r="A234" s="52">
        <v>233</v>
      </c>
      <c r="B234" t="s">
        <v>97</v>
      </c>
      <c r="C234" s="4" t="s">
        <v>888</v>
      </c>
      <c r="D234" t="s">
        <v>397</v>
      </c>
      <c r="E234" t="s">
        <v>5</v>
      </c>
      <c r="G234">
        <v>28</v>
      </c>
      <c r="H234" s="68" t="str">
        <f t="shared" si="13"/>
        <v/>
      </c>
      <c r="I234" s="68">
        <f t="shared" si="14"/>
        <v>1883</v>
      </c>
      <c r="J234" s="19">
        <v>4</v>
      </c>
      <c r="K234">
        <v>2</v>
      </c>
      <c r="L234">
        <v>2</v>
      </c>
      <c r="M234" s="20">
        <v>0</v>
      </c>
      <c r="N234" t="s">
        <v>1301</v>
      </c>
      <c r="P234" t="s">
        <v>1309</v>
      </c>
      <c r="R234" s="4" t="s">
        <v>1623</v>
      </c>
      <c r="T234" s="52" t="str">
        <f t="shared" si="12"/>
        <v>Wife</v>
      </c>
      <c r="U234" s="52">
        <f t="shared" si="15"/>
        <v>232</v>
      </c>
      <c r="W234">
        <v>128</v>
      </c>
      <c r="X234" t="s">
        <v>1478</v>
      </c>
      <c r="Y234" s="52" t="s">
        <v>1651</v>
      </c>
    </row>
    <row r="235" spans="1:25" x14ac:dyDescent="0.2">
      <c r="A235" s="52">
        <v>234</v>
      </c>
      <c r="B235" t="s">
        <v>97</v>
      </c>
      <c r="C235" s="4" t="s">
        <v>1573</v>
      </c>
      <c r="D235" t="s">
        <v>409</v>
      </c>
      <c r="E235" t="s">
        <v>1309</v>
      </c>
      <c r="F235">
        <v>1</v>
      </c>
      <c r="H235" s="68">
        <f t="shared" si="13"/>
        <v>1910</v>
      </c>
      <c r="I235" s="68" t="str">
        <f t="shared" si="14"/>
        <v/>
      </c>
      <c r="N235" t="s">
        <v>1301</v>
      </c>
      <c r="P235" t="s">
        <v>1309</v>
      </c>
      <c r="R235" s="4" t="s">
        <v>1623</v>
      </c>
      <c r="T235" s="52" t="str">
        <f t="shared" si="12"/>
        <v>Son</v>
      </c>
      <c r="U235" s="52">
        <f t="shared" si="15"/>
        <v>232</v>
      </c>
      <c r="W235">
        <v>128</v>
      </c>
      <c r="X235" t="s">
        <v>1478</v>
      </c>
      <c r="Y235" s="52" t="s">
        <v>1651</v>
      </c>
    </row>
    <row r="236" spans="1:25" x14ac:dyDescent="0.2">
      <c r="A236" s="52">
        <v>235</v>
      </c>
      <c r="B236" t="s">
        <v>97</v>
      </c>
      <c r="C236" s="4" t="s">
        <v>1624</v>
      </c>
      <c r="D236" t="s">
        <v>400</v>
      </c>
      <c r="E236" t="s">
        <v>1309</v>
      </c>
      <c r="G236">
        <v>2</v>
      </c>
      <c r="H236" s="68" t="str">
        <f t="shared" si="13"/>
        <v/>
      </c>
      <c r="I236" s="68">
        <f t="shared" si="14"/>
        <v>1909</v>
      </c>
      <c r="N236" t="s">
        <v>1301</v>
      </c>
      <c r="P236" t="s">
        <v>1309</v>
      </c>
      <c r="R236" s="4" t="s">
        <v>1115</v>
      </c>
      <c r="T236" s="52" t="str">
        <f t="shared" si="12"/>
        <v>Daughter</v>
      </c>
      <c r="U236" s="52">
        <f t="shared" si="15"/>
        <v>232</v>
      </c>
      <c r="W236">
        <v>128</v>
      </c>
      <c r="X236" t="s">
        <v>1478</v>
      </c>
      <c r="Y236" s="52" t="s">
        <v>1651</v>
      </c>
    </row>
    <row r="237" spans="1:25" x14ac:dyDescent="0.2">
      <c r="A237" s="52">
        <v>236</v>
      </c>
      <c r="B237" t="s">
        <v>97</v>
      </c>
      <c r="C237" s="4" t="s">
        <v>71</v>
      </c>
      <c r="D237" t="s">
        <v>9</v>
      </c>
      <c r="E237" t="s">
        <v>5</v>
      </c>
      <c r="F237">
        <v>58</v>
      </c>
      <c r="H237" s="68">
        <f t="shared" si="13"/>
        <v>1853</v>
      </c>
      <c r="I237" s="68" t="str">
        <f t="shared" si="14"/>
        <v/>
      </c>
      <c r="N237" t="s">
        <v>234</v>
      </c>
      <c r="P237" t="s">
        <v>1428</v>
      </c>
      <c r="R237" s="4" t="s">
        <v>1625</v>
      </c>
      <c r="T237" s="52" t="str">
        <f t="shared" si="12"/>
        <v>Head</v>
      </c>
      <c r="U237" s="52">
        <f t="shared" si="15"/>
        <v>236</v>
      </c>
      <c r="V237">
        <v>6</v>
      </c>
      <c r="W237">
        <v>129</v>
      </c>
      <c r="X237" t="s">
        <v>1425</v>
      </c>
      <c r="Y237" s="52" t="s">
        <v>1651</v>
      </c>
    </row>
    <row r="238" spans="1:25" x14ac:dyDescent="0.2">
      <c r="A238" s="52">
        <v>237</v>
      </c>
      <c r="B238" t="s">
        <v>97</v>
      </c>
      <c r="C238" s="4" t="s">
        <v>430</v>
      </c>
      <c r="D238" t="s">
        <v>397</v>
      </c>
      <c r="E238" t="s">
        <v>5</v>
      </c>
      <c r="G238">
        <v>57</v>
      </c>
      <c r="H238" s="68" t="str">
        <f t="shared" si="13"/>
        <v/>
      </c>
      <c r="I238" s="68">
        <f t="shared" si="14"/>
        <v>1854</v>
      </c>
      <c r="J238" s="19">
        <v>16</v>
      </c>
      <c r="K238">
        <v>10</v>
      </c>
      <c r="L238">
        <v>9</v>
      </c>
      <c r="M238" s="20">
        <v>1</v>
      </c>
      <c r="N238" t="s">
        <v>1301</v>
      </c>
      <c r="P238" t="s">
        <v>1309</v>
      </c>
      <c r="R238" s="43" t="s">
        <v>2821</v>
      </c>
      <c r="T238" s="52" t="str">
        <f t="shared" si="12"/>
        <v>Wife</v>
      </c>
      <c r="U238" s="52">
        <f t="shared" si="15"/>
        <v>236</v>
      </c>
      <c r="W238">
        <v>129</v>
      </c>
      <c r="X238" t="s">
        <v>1425</v>
      </c>
      <c r="Y238" s="52" t="s">
        <v>1651</v>
      </c>
    </row>
    <row r="239" spans="1:25" x14ac:dyDescent="0.2">
      <c r="A239" s="52">
        <v>238</v>
      </c>
      <c r="B239" t="s">
        <v>97</v>
      </c>
      <c r="C239" s="43" t="s">
        <v>1971</v>
      </c>
      <c r="D239" t="s">
        <v>409</v>
      </c>
      <c r="E239" t="s">
        <v>1309</v>
      </c>
      <c r="F239">
        <v>11</v>
      </c>
      <c r="H239" s="68">
        <f t="shared" si="13"/>
        <v>1900</v>
      </c>
      <c r="I239" s="68" t="str">
        <f t="shared" si="14"/>
        <v/>
      </c>
      <c r="N239" t="s">
        <v>1301</v>
      </c>
      <c r="P239" t="s">
        <v>1309</v>
      </c>
      <c r="R239" s="4" t="s">
        <v>511</v>
      </c>
      <c r="T239" s="52" t="str">
        <f t="shared" si="12"/>
        <v>Son</v>
      </c>
      <c r="U239" s="52">
        <f t="shared" si="15"/>
        <v>236</v>
      </c>
      <c r="W239">
        <v>129</v>
      </c>
      <c r="X239" t="s">
        <v>1425</v>
      </c>
      <c r="Y239" s="52" t="s">
        <v>1651</v>
      </c>
    </row>
    <row r="240" spans="1:25" x14ac:dyDescent="0.2">
      <c r="A240" s="52">
        <v>239</v>
      </c>
      <c r="B240" s="9" t="s">
        <v>2820</v>
      </c>
      <c r="C240" s="4" t="s">
        <v>1626</v>
      </c>
      <c r="D240" t="s">
        <v>437</v>
      </c>
      <c r="E240" t="s">
        <v>401</v>
      </c>
      <c r="G240">
        <v>21</v>
      </c>
      <c r="H240" s="68" t="str">
        <f t="shared" si="13"/>
        <v/>
      </c>
      <c r="I240" s="68">
        <f t="shared" si="14"/>
        <v>1890</v>
      </c>
      <c r="N240" t="s">
        <v>542</v>
      </c>
      <c r="P240" t="s">
        <v>1428</v>
      </c>
      <c r="R240" s="4" t="s">
        <v>1627</v>
      </c>
      <c r="T240" s="52" t="str">
        <f t="shared" si="12"/>
        <v>Niece</v>
      </c>
      <c r="U240" s="52">
        <f t="shared" si="15"/>
        <v>236</v>
      </c>
      <c r="W240">
        <v>129</v>
      </c>
      <c r="X240" t="s">
        <v>1425</v>
      </c>
      <c r="Y240" s="52" t="s">
        <v>1651</v>
      </c>
    </row>
    <row r="241" spans="1:25" x14ac:dyDescent="0.2">
      <c r="A241" s="52">
        <v>240</v>
      </c>
      <c r="B241" s="9" t="s">
        <v>2820</v>
      </c>
      <c r="C241" s="4" t="s">
        <v>456</v>
      </c>
      <c r="D241" t="s">
        <v>437</v>
      </c>
      <c r="E241" t="s">
        <v>1309</v>
      </c>
      <c r="G241">
        <v>2</v>
      </c>
      <c r="H241" s="68" t="str">
        <f t="shared" si="13"/>
        <v/>
      </c>
      <c r="I241" s="68">
        <f t="shared" si="14"/>
        <v>1909</v>
      </c>
      <c r="N241" t="s">
        <v>1301</v>
      </c>
      <c r="P241" t="s">
        <v>1309</v>
      </c>
      <c r="R241" s="4" t="s">
        <v>624</v>
      </c>
      <c r="T241" s="52" t="str">
        <f t="shared" si="12"/>
        <v>Niece</v>
      </c>
      <c r="U241" s="52">
        <f t="shared" si="15"/>
        <v>236</v>
      </c>
      <c r="W241">
        <v>129</v>
      </c>
      <c r="X241" t="s">
        <v>1425</v>
      </c>
      <c r="Y241" s="52" t="s">
        <v>1651</v>
      </c>
    </row>
    <row r="242" spans="1:25" x14ac:dyDescent="0.2">
      <c r="A242" s="52">
        <v>241</v>
      </c>
      <c r="B242" t="s">
        <v>1628</v>
      </c>
      <c r="C242" s="4" t="s">
        <v>60</v>
      </c>
      <c r="D242" t="s">
        <v>422</v>
      </c>
      <c r="E242" t="s">
        <v>401</v>
      </c>
      <c r="F242">
        <v>17</v>
      </c>
      <c r="H242" s="68">
        <f t="shared" si="13"/>
        <v>1894</v>
      </c>
      <c r="I242" s="68" t="str">
        <f t="shared" si="14"/>
        <v/>
      </c>
      <c r="N242" t="s">
        <v>346</v>
      </c>
      <c r="P242" t="s">
        <v>1428</v>
      </c>
      <c r="R242" s="4" t="s">
        <v>1115</v>
      </c>
      <c r="T242" s="52" t="str">
        <f t="shared" si="12"/>
        <v>Servant</v>
      </c>
      <c r="U242" s="52">
        <f t="shared" si="15"/>
        <v>236</v>
      </c>
      <c r="W242">
        <v>129</v>
      </c>
      <c r="X242" t="s">
        <v>1425</v>
      </c>
      <c r="Y242" s="52" t="s">
        <v>1651</v>
      </c>
    </row>
    <row r="243" spans="1:25" x14ac:dyDescent="0.2">
      <c r="A243" s="52">
        <v>242</v>
      </c>
      <c r="B243" t="s">
        <v>1628</v>
      </c>
      <c r="C243" s="4" t="s">
        <v>289</v>
      </c>
      <c r="D243" t="s">
        <v>422</v>
      </c>
      <c r="E243" t="s">
        <v>401</v>
      </c>
      <c r="F243">
        <v>18</v>
      </c>
      <c r="H243" s="68">
        <f t="shared" si="13"/>
        <v>1893</v>
      </c>
      <c r="I243" s="68" t="str">
        <f t="shared" si="14"/>
        <v/>
      </c>
      <c r="N243" t="s">
        <v>346</v>
      </c>
      <c r="P243" t="s">
        <v>1428</v>
      </c>
      <c r="R243" s="4" t="s">
        <v>861</v>
      </c>
      <c r="T243" s="52" t="str">
        <f t="shared" si="12"/>
        <v>Servant</v>
      </c>
      <c r="U243" s="52">
        <f t="shared" si="15"/>
        <v>236</v>
      </c>
      <c r="W243">
        <v>129</v>
      </c>
      <c r="X243" t="s">
        <v>1425</v>
      </c>
      <c r="Y243" s="52" t="s">
        <v>1651</v>
      </c>
    </row>
    <row r="244" spans="1:25" x14ac:dyDescent="0.2">
      <c r="A244" s="52">
        <v>243</v>
      </c>
      <c r="B244" s="9" t="s">
        <v>2820</v>
      </c>
      <c r="C244" s="4" t="s">
        <v>1629</v>
      </c>
      <c r="D244" t="s">
        <v>437</v>
      </c>
      <c r="E244" t="s">
        <v>401</v>
      </c>
      <c r="G244">
        <v>19</v>
      </c>
      <c r="H244" s="68" t="str">
        <f t="shared" si="13"/>
        <v/>
      </c>
      <c r="I244" s="68">
        <f t="shared" si="14"/>
        <v>1892</v>
      </c>
      <c r="N244" t="s">
        <v>542</v>
      </c>
      <c r="P244" t="s">
        <v>1428</v>
      </c>
      <c r="R244" s="4" t="s">
        <v>861</v>
      </c>
      <c r="T244" s="52" t="str">
        <f t="shared" si="12"/>
        <v>Niece</v>
      </c>
      <c r="U244" s="52">
        <f t="shared" si="15"/>
        <v>236</v>
      </c>
      <c r="W244">
        <v>129</v>
      </c>
      <c r="X244" t="s">
        <v>1425</v>
      </c>
      <c r="Y244" s="52" t="s">
        <v>1651</v>
      </c>
    </row>
    <row r="245" spans="1:25" x14ac:dyDescent="0.2">
      <c r="A245" s="52">
        <v>244</v>
      </c>
      <c r="B245" t="s">
        <v>1630</v>
      </c>
      <c r="C245" s="4" t="s">
        <v>44</v>
      </c>
      <c r="D245" t="s">
        <v>9</v>
      </c>
      <c r="E245" t="s">
        <v>5</v>
      </c>
      <c r="F245">
        <v>66</v>
      </c>
      <c r="H245" s="68">
        <f t="shared" si="13"/>
        <v>1845</v>
      </c>
      <c r="I245" s="68" t="str">
        <f t="shared" si="14"/>
        <v/>
      </c>
      <c r="N245" t="s">
        <v>234</v>
      </c>
      <c r="P245" t="s">
        <v>1428</v>
      </c>
      <c r="R245" s="43" t="s">
        <v>2822</v>
      </c>
      <c r="T245" s="52" t="str">
        <f t="shared" si="12"/>
        <v>Head</v>
      </c>
      <c r="U245" s="52">
        <f t="shared" si="15"/>
        <v>244</v>
      </c>
      <c r="V245">
        <v>4</v>
      </c>
      <c r="W245">
        <v>130</v>
      </c>
      <c r="X245" t="s">
        <v>1425</v>
      </c>
      <c r="Y245" s="52" t="s">
        <v>1651</v>
      </c>
    </row>
    <row r="246" spans="1:25" x14ac:dyDescent="0.2">
      <c r="A246" s="52">
        <v>245</v>
      </c>
      <c r="B246" t="s">
        <v>1630</v>
      </c>
      <c r="C246" s="4" t="s">
        <v>700</v>
      </c>
      <c r="D246" t="s">
        <v>397</v>
      </c>
      <c r="E246" t="s">
        <v>5</v>
      </c>
      <c r="G246">
        <v>57</v>
      </c>
      <c r="H246" s="68" t="str">
        <f t="shared" si="13"/>
        <v/>
      </c>
      <c r="I246" s="68">
        <f t="shared" si="14"/>
        <v>1854</v>
      </c>
      <c r="J246" s="19">
        <v>31</v>
      </c>
      <c r="K246">
        <v>3</v>
      </c>
      <c r="L246">
        <v>3</v>
      </c>
      <c r="M246" s="20">
        <v>0</v>
      </c>
      <c r="N246" t="s">
        <v>1301</v>
      </c>
      <c r="P246" t="s">
        <v>1309</v>
      </c>
      <c r="R246" s="4" t="s">
        <v>564</v>
      </c>
      <c r="T246" s="52" t="str">
        <f t="shared" si="12"/>
        <v>Wife</v>
      </c>
      <c r="U246" s="52">
        <f t="shared" si="15"/>
        <v>244</v>
      </c>
      <c r="W246">
        <v>130</v>
      </c>
      <c r="X246" t="s">
        <v>1425</v>
      </c>
      <c r="Y246" s="52" t="s">
        <v>1651</v>
      </c>
    </row>
    <row r="247" spans="1:25" x14ac:dyDescent="0.2">
      <c r="A247" s="52">
        <v>246</v>
      </c>
      <c r="B247" t="s">
        <v>286</v>
      </c>
      <c r="C247" s="4" t="s">
        <v>1631</v>
      </c>
      <c r="D247" t="s">
        <v>9</v>
      </c>
      <c r="E247" t="s">
        <v>5</v>
      </c>
      <c r="F247">
        <v>55</v>
      </c>
      <c r="H247" s="68">
        <f t="shared" si="13"/>
        <v>1856</v>
      </c>
      <c r="I247" s="68" t="str">
        <f t="shared" si="14"/>
        <v/>
      </c>
      <c r="N247" t="s">
        <v>1632</v>
      </c>
      <c r="P247" t="s">
        <v>1524</v>
      </c>
      <c r="Q247" t="s">
        <v>1422</v>
      </c>
      <c r="R247" s="4" t="s">
        <v>1177</v>
      </c>
      <c r="T247" s="52" t="str">
        <f t="shared" si="12"/>
        <v>Head</v>
      </c>
      <c r="U247" s="52">
        <f t="shared" si="15"/>
        <v>246</v>
      </c>
      <c r="V247">
        <v>8</v>
      </c>
      <c r="W247">
        <v>131</v>
      </c>
      <c r="X247" t="s">
        <v>1633</v>
      </c>
      <c r="Y247" s="52" t="s">
        <v>1651</v>
      </c>
    </row>
    <row r="248" spans="1:25" x14ac:dyDescent="0.2">
      <c r="A248" s="52">
        <v>247</v>
      </c>
      <c r="B248" t="s">
        <v>286</v>
      </c>
      <c r="C248" s="4" t="s">
        <v>1634</v>
      </c>
      <c r="D248" t="s">
        <v>397</v>
      </c>
      <c r="E248" t="s">
        <v>5</v>
      </c>
      <c r="G248">
        <v>51</v>
      </c>
      <c r="H248" s="68" t="str">
        <f t="shared" si="13"/>
        <v/>
      </c>
      <c r="I248" s="68">
        <f t="shared" si="14"/>
        <v>1860</v>
      </c>
      <c r="J248" s="19">
        <v>32</v>
      </c>
      <c r="K248">
        <v>4</v>
      </c>
      <c r="L248">
        <v>4</v>
      </c>
      <c r="M248" s="20">
        <v>0</v>
      </c>
      <c r="N248" t="s">
        <v>1301</v>
      </c>
      <c r="P248" t="s">
        <v>1309</v>
      </c>
      <c r="R248" s="4" t="s">
        <v>1251</v>
      </c>
      <c r="T248" s="52" t="str">
        <f t="shared" si="12"/>
        <v>Wife</v>
      </c>
      <c r="U248" s="52">
        <f t="shared" si="15"/>
        <v>246</v>
      </c>
      <c r="W248">
        <v>131</v>
      </c>
      <c r="X248" t="s">
        <v>1633</v>
      </c>
      <c r="Y248" s="52" t="s">
        <v>1651</v>
      </c>
    </row>
    <row r="249" spans="1:25" x14ac:dyDescent="0.2">
      <c r="A249" s="52">
        <v>248</v>
      </c>
      <c r="B249" t="s">
        <v>286</v>
      </c>
      <c r="C249" s="4" t="s">
        <v>1635</v>
      </c>
      <c r="D249" t="s">
        <v>409</v>
      </c>
      <c r="E249" t="s">
        <v>401</v>
      </c>
      <c r="F249">
        <v>31</v>
      </c>
      <c r="H249" s="68">
        <f t="shared" si="13"/>
        <v>1880</v>
      </c>
      <c r="I249" s="68" t="str">
        <f t="shared" si="14"/>
        <v/>
      </c>
      <c r="N249" t="s">
        <v>1632</v>
      </c>
      <c r="P249" t="s">
        <v>1428</v>
      </c>
      <c r="Q249" t="s">
        <v>1422</v>
      </c>
      <c r="R249" s="4" t="s">
        <v>1636</v>
      </c>
      <c r="T249" s="52" t="str">
        <f t="shared" si="12"/>
        <v>Son</v>
      </c>
      <c r="U249" s="52">
        <f t="shared" si="15"/>
        <v>246</v>
      </c>
      <c r="W249">
        <v>131</v>
      </c>
      <c r="X249" t="s">
        <v>1633</v>
      </c>
      <c r="Y249" s="52" t="s">
        <v>1651</v>
      </c>
    </row>
    <row r="250" spans="1:25" ht="25.5" x14ac:dyDescent="0.2">
      <c r="A250" s="52">
        <v>249</v>
      </c>
      <c r="B250" t="s">
        <v>286</v>
      </c>
      <c r="C250" s="4" t="s">
        <v>1634</v>
      </c>
      <c r="D250" t="s">
        <v>400</v>
      </c>
      <c r="E250" t="s">
        <v>401</v>
      </c>
      <c r="G250">
        <v>29</v>
      </c>
      <c r="H250" s="68" t="str">
        <f t="shared" si="13"/>
        <v/>
      </c>
      <c r="I250" s="68">
        <f t="shared" si="14"/>
        <v>1882</v>
      </c>
      <c r="N250" s="4" t="s">
        <v>1913</v>
      </c>
      <c r="P250" t="s">
        <v>1428</v>
      </c>
      <c r="Q250" t="s">
        <v>1422</v>
      </c>
      <c r="R250" s="4" t="s">
        <v>1636</v>
      </c>
      <c r="T250" s="52" t="str">
        <f t="shared" si="12"/>
        <v>Daughter</v>
      </c>
      <c r="U250" s="52">
        <f t="shared" si="15"/>
        <v>246</v>
      </c>
      <c r="W250">
        <v>131</v>
      </c>
      <c r="X250" t="s">
        <v>1633</v>
      </c>
      <c r="Y250" s="52" t="s">
        <v>1651</v>
      </c>
    </row>
    <row r="251" spans="1:25" x14ac:dyDescent="0.2">
      <c r="A251" s="52">
        <v>250</v>
      </c>
      <c r="B251" t="s">
        <v>286</v>
      </c>
      <c r="C251" s="4" t="s">
        <v>1637</v>
      </c>
      <c r="D251" t="s">
        <v>400</v>
      </c>
      <c r="E251" t="s">
        <v>401</v>
      </c>
      <c r="G251">
        <v>27</v>
      </c>
      <c r="H251" s="68" t="str">
        <f t="shared" si="13"/>
        <v/>
      </c>
      <c r="I251" s="68">
        <f t="shared" si="14"/>
        <v>1884</v>
      </c>
      <c r="N251" t="s">
        <v>1301</v>
      </c>
      <c r="P251" t="s">
        <v>1309</v>
      </c>
      <c r="Q251" t="s">
        <v>1422</v>
      </c>
      <c r="R251" s="4" t="s">
        <v>1636</v>
      </c>
      <c r="T251" s="52" t="str">
        <f t="shared" si="12"/>
        <v>Daughter</v>
      </c>
      <c r="U251" s="52">
        <f t="shared" si="15"/>
        <v>246</v>
      </c>
      <c r="W251">
        <v>131</v>
      </c>
      <c r="X251" t="s">
        <v>1633</v>
      </c>
      <c r="Y251" s="52" t="s">
        <v>1651</v>
      </c>
    </row>
    <row r="252" spans="1:25" x14ac:dyDescent="0.2">
      <c r="A252" s="52">
        <v>251</v>
      </c>
      <c r="B252" t="s">
        <v>286</v>
      </c>
      <c r="C252" s="4" t="s">
        <v>1638</v>
      </c>
      <c r="D252" t="s">
        <v>400</v>
      </c>
      <c r="E252" t="s">
        <v>401</v>
      </c>
      <c r="G252">
        <v>20</v>
      </c>
      <c r="H252" s="68" t="str">
        <f t="shared" si="13"/>
        <v/>
      </c>
      <c r="I252" s="68">
        <f t="shared" si="14"/>
        <v>1891</v>
      </c>
      <c r="N252" t="s">
        <v>1301</v>
      </c>
      <c r="P252" t="s">
        <v>1309</v>
      </c>
      <c r="R252" s="4" t="s">
        <v>1115</v>
      </c>
      <c r="T252" s="52" t="str">
        <f t="shared" si="12"/>
        <v>Daughter</v>
      </c>
      <c r="U252" s="52">
        <f t="shared" si="15"/>
        <v>246</v>
      </c>
      <c r="W252">
        <v>131</v>
      </c>
      <c r="X252" t="s">
        <v>1633</v>
      </c>
      <c r="Y252" s="52" t="s">
        <v>1651</v>
      </c>
    </row>
    <row r="253" spans="1:25" x14ac:dyDescent="0.2">
      <c r="A253" s="52">
        <v>252</v>
      </c>
      <c r="B253" t="s">
        <v>1639</v>
      </c>
      <c r="C253" s="4" t="s">
        <v>1640</v>
      </c>
      <c r="D253" t="s">
        <v>422</v>
      </c>
      <c r="E253" t="s">
        <v>401</v>
      </c>
      <c r="F253">
        <v>28</v>
      </c>
      <c r="H253" s="68">
        <f t="shared" si="13"/>
        <v>1883</v>
      </c>
      <c r="I253" s="68" t="str">
        <f t="shared" si="14"/>
        <v/>
      </c>
      <c r="N253" t="s">
        <v>234</v>
      </c>
      <c r="P253" t="s">
        <v>1428</v>
      </c>
      <c r="R253" s="4" t="s">
        <v>1641</v>
      </c>
      <c r="T253" s="52" t="str">
        <f t="shared" si="12"/>
        <v>Servant</v>
      </c>
      <c r="U253" s="52">
        <f t="shared" si="15"/>
        <v>246</v>
      </c>
      <c r="W253">
        <v>131</v>
      </c>
      <c r="X253" t="s">
        <v>1633</v>
      </c>
      <c r="Y253" s="52" t="s">
        <v>1651</v>
      </c>
    </row>
    <row r="254" spans="1:25" x14ac:dyDescent="0.2">
      <c r="A254" s="52">
        <v>253</v>
      </c>
      <c r="B254" t="s">
        <v>1438</v>
      </c>
      <c r="C254" s="4" t="s">
        <v>1642</v>
      </c>
      <c r="D254" t="s">
        <v>422</v>
      </c>
      <c r="E254" t="s">
        <v>401</v>
      </c>
      <c r="F254">
        <v>19</v>
      </c>
      <c r="H254" s="68">
        <f t="shared" si="13"/>
        <v>1892</v>
      </c>
      <c r="I254" s="68" t="str">
        <f t="shared" si="14"/>
        <v/>
      </c>
      <c r="N254" t="s">
        <v>234</v>
      </c>
      <c r="P254" t="s">
        <v>1428</v>
      </c>
      <c r="R254" s="4" t="s">
        <v>977</v>
      </c>
      <c r="T254" s="52" t="str">
        <f t="shared" si="12"/>
        <v>Servant</v>
      </c>
      <c r="U254" s="52">
        <f t="shared" si="15"/>
        <v>246</v>
      </c>
      <c r="W254">
        <v>131</v>
      </c>
      <c r="X254" t="s">
        <v>1633</v>
      </c>
      <c r="Y254" s="52" t="s">
        <v>1651</v>
      </c>
    </row>
  </sheetData>
  <autoFilter ref="A1:Y254"/>
  <pageMargins left="0.7" right="0.7" top="0.75" bottom="0.75" header="0.3" footer="0.3"/>
  <pageSetup paperSize="2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Introduction</vt:lpstr>
      <vt:lpstr>1841</vt:lpstr>
      <vt:lpstr>1851</vt:lpstr>
      <vt:lpstr>1861</vt:lpstr>
      <vt:lpstr>1871</vt:lpstr>
      <vt:lpstr>1881</vt:lpstr>
      <vt:lpstr>1891</vt:lpstr>
      <vt:lpstr>1901</vt:lpstr>
      <vt:lpstr>1911</vt:lpstr>
      <vt:lpstr>Graves</vt:lpstr>
      <vt:lpstr>Insciptions</vt:lpstr>
      <vt:lpstr>BurialReg</vt:lpstr>
      <vt:lpstr>Clergy</vt:lpstr>
      <vt:lpstr>MarriageReg</vt:lpstr>
      <vt:lpstr>BurialReg!Print_Titles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South Willingham Census data</dc:subject>
  <dc:creator>Fuller</dc:creator>
  <cp:lastModifiedBy>Tim Fuller</cp:lastModifiedBy>
  <cp:lastPrinted>2012-03-28T10:31:28Z</cp:lastPrinted>
  <dcterms:created xsi:type="dcterms:W3CDTF">2012-01-27T11:14:42Z</dcterms:created>
  <dcterms:modified xsi:type="dcterms:W3CDTF">2019-06-14T16:36:01Z</dcterms:modified>
</cp:coreProperties>
</file>